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caudoimac/Dropbox/Municipio III/Roma 2021/"/>
    </mc:Choice>
  </mc:AlternateContent>
  <xr:revisionPtr revIDLastSave="0" documentId="8_{3D211CB4-5468-8943-8899-8A5088F15C38}" xr6:coauthVersionLast="47" xr6:coauthVersionMax="47" xr10:uidLastSave="{00000000-0000-0000-0000-000000000000}"/>
  <bookViews>
    <workbookView xWindow="1400" yWindow="500" windowWidth="40960" windowHeight="21200" tabRatio="348" xr2:uid="{00000000-000D-0000-FFFF-FFFF00000000}"/>
  </bookViews>
  <sheets>
    <sheet name="Comune" sheetId="1" r:id="rId1"/>
  </sheets>
  <definedNames>
    <definedName name="_xlnm._FilterDatabase" localSheetId="0" hidden="1">Comune!$B$9:$E$271</definedName>
    <definedName name="OLE_LINK1" localSheetId="0">Comune!$A$10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29" i="1" l="1"/>
  <c r="U129" i="1"/>
  <c r="R129" i="1"/>
  <c r="P129" i="1"/>
  <c r="N129" i="1"/>
  <c r="L129" i="1"/>
  <c r="J129" i="1"/>
  <c r="H129" i="1"/>
  <c r="F129" i="1"/>
  <c r="C129" i="1"/>
  <c r="O129" i="1" l="1"/>
  <c r="V129" i="1"/>
  <c r="K129" i="1"/>
  <c r="S129" i="1"/>
  <c r="G129" i="1"/>
  <c r="X129" i="1"/>
  <c r="T129" i="1"/>
  <c r="M129" i="1"/>
  <c r="I129" i="1"/>
  <c r="Q129" i="1"/>
  <c r="T269" i="1"/>
  <c r="O269" i="1" s="1"/>
  <c r="W198" i="1"/>
  <c r="U198" i="1"/>
  <c r="R198" i="1"/>
  <c r="P198" i="1"/>
  <c r="N198" i="1"/>
  <c r="L198" i="1"/>
  <c r="L212" i="1" s="1"/>
  <c r="J198" i="1"/>
  <c r="J212" i="1" s="1"/>
  <c r="H198" i="1"/>
  <c r="F198" i="1"/>
  <c r="C198" i="1"/>
  <c r="W167" i="1"/>
  <c r="W181" i="1" s="1"/>
  <c r="U167" i="1"/>
  <c r="U181" i="1" s="1"/>
  <c r="R167" i="1"/>
  <c r="R181" i="1" s="1"/>
  <c r="P167" i="1"/>
  <c r="N167" i="1"/>
  <c r="L167" i="1"/>
  <c r="J167" i="1"/>
  <c r="J181" i="1" s="1"/>
  <c r="H167" i="1"/>
  <c r="F167" i="1"/>
  <c r="C167" i="1"/>
  <c r="W151" i="1"/>
  <c r="U151" i="1"/>
  <c r="R151" i="1"/>
  <c r="P151" i="1"/>
  <c r="N151" i="1"/>
  <c r="L151" i="1"/>
  <c r="J151" i="1"/>
  <c r="H151" i="1"/>
  <c r="F151" i="1"/>
  <c r="C151" i="1"/>
  <c r="W106" i="1"/>
  <c r="U106" i="1"/>
  <c r="R106" i="1"/>
  <c r="P106" i="1"/>
  <c r="N106" i="1"/>
  <c r="L106" i="1"/>
  <c r="J106" i="1"/>
  <c r="H106" i="1"/>
  <c r="F106" i="1"/>
  <c r="C106" i="1"/>
  <c r="W85" i="1"/>
  <c r="U85" i="1"/>
  <c r="R85" i="1"/>
  <c r="P85" i="1"/>
  <c r="N85" i="1"/>
  <c r="L85" i="1"/>
  <c r="J85" i="1"/>
  <c r="H85" i="1"/>
  <c r="F85" i="1"/>
  <c r="C85" i="1"/>
  <c r="W67" i="1"/>
  <c r="U67" i="1"/>
  <c r="R67" i="1"/>
  <c r="P67" i="1"/>
  <c r="N67" i="1"/>
  <c r="L67" i="1"/>
  <c r="J67" i="1"/>
  <c r="H67" i="1"/>
  <c r="F67" i="1"/>
  <c r="C67" i="1"/>
  <c r="W47" i="1"/>
  <c r="U47" i="1"/>
  <c r="R47" i="1"/>
  <c r="P47" i="1"/>
  <c r="N47" i="1"/>
  <c r="L47" i="1"/>
  <c r="J47" i="1"/>
  <c r="H47" i="1"/>
  <c r="F47" i="1"/>
  <c r="C47" i="1"/>
  <c r="V269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49" i="1"/>
  <c r="V248" i="1"/>
  <c r="V247" i="1"/>
  <c r="V246" i="1"/>
  <c r="V245" i="1"/>
  <c r="V244" i="1"/>
  <c r="V243" i="1"/>
  <c r="V242" i="1"/>
  <c r="V241" i="1"/>
  <c r="V235" i="1"/>
  <c r="V234" i="1"/>
  <c r="V233" i="1"/>
  <c r="V232" i="1"/>
  <c r="V231" i="1"/>
  <c r="V230" i="1"/>
  <c r="V229" i="1"/>
  <c r="V228" i="1"/>
  <c r="V227" i="1"/>
  <c r="V221" i="1"/>
  <c r="V220" i="1"/>
  <c r="V219" i="1"/>
  <c r="V218" i="1"/>
  <c r="V217" i="1"/>
  <c r="V216" i="1"/>
  <c r="V215" i="1"/>
  <c r="V214" i="1"/>
  <c r="V213" i="1"/>
  <c r="V207" i="1"/>
  <c r="V206" i="1"/>
  <c r="V205" i="1"/>
  <c r="V204" i="1"/>
  <c r="V203" i="1"/>
  <c r="V202" i="1"/>
  <c r="V201" i="1"/>
  <c r="V200" i="1"/>
  <c r="V199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76" i="1"/>
  <c r="V175" i="1"/>
  <c r="V174" i="1"/>
  <c r="V173" i="1"/>
  <c r="V172" i="1"/>
  <c r="V171" i="1"/>
  <c r="V170" i="1"/>
  <c r="V169" i="1"/>
  <c r="V168" i="1"/>
  <c r="V162" i="1"/>
  <c r="V161" i="1"/>
  <c r="V160" i="1"/>
  <c r="V159" i="1"/>
  <c r="V158" i="1"/>
  <c r="V157" i="1"/>
  <c r="V156" i="1"/>
  <c r="V155" i="1"/>
  <c r="V154" i="1"/>
  <c r="V153" i="1"/>
  <c r="V152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0" i="1"/>
  <c r="V19" i="1"/>
  <c r="V18" i="1"/>
  <c r="V17" i="1"/>
  <c r="V16" i="1"/>
  <c r="V15" i="1"/>
  <c r="V14" i="1"/>
  <c r="V13" i="1"/>
  <c r="V12" i="1"/>
  <c r="V11" i="1"/>
  <c r="X269" i="1"/>
  <c r="X266" i="1"/>
  <c r="X265" i="1"/>
  <c r="X264" i="1"/>
  <c r="X263" i="1"/>
  <c r="X262" i="1"/>
  <c r="X261" i="1"/>
  <c r="X260" i="1"/>
  <c r="X259" i="1"/>
  <c r="X258" i="1"/>
  <c r="X257" i="1"/>
  <c r="X256" i="1"/>
  <c r="X255" i="1"/>
  <c r="X249" i="1"/>
  <c r="X248" i="1"/>
  <c r="X247" i="1"/>
  <c r="X246" i="1"/>
  <c r="X245" i="1"/>
  <c r="X244" i="1"/>
  <c r="X243" i="1"/>
  <c r="X242" i="1"/>
  <c r="X241" i="1"/>
  <c r="X235" i="1"/>
  <c r="X234" i="1"/>
  <c r="X233" i="1"/>
  <c r="X232" i="1"/>
  <c r="X231" i="1"/>
  <c r="X230" i="1"/>
  <c r="X229" i="1"/>
  <c r="X228" i="1"/>
  <c r="X227" i="1"/>
  <c r="X221" i="1"/>
  <c r="X220" i="1"/>
  <c r="X219" i="1"/>
  <c r="X218" i="1"/>
  <c r="X217" i="1"/>
  <c r="X216" i="1"/>
  <c r="X215" i="1"/>
  <c r="X214" i="1"/>
  <c r="X213" i="1"/>
  <c r="X207" i="1"/>
  <c r="X206" i="1"/>
  <c r="X205" i="1"/>
  <c r="X204" i="1"/>
  <c r="X203" i="1"/>
  <c r="X202" i="1"/>
  <c r="X201" i="1"/>
  <c r="X200" i="1"/>
  <c r="X199" i="1"/>
  <c r="X193" i="1"/>
  <c r="X192" i="1"/>
  <c r="X191" i="1"/>
  <c r="X190" i="1"/>
  <c r="X189" i="1"/>
  <c r="X188" i="1"/>
  <c r="X187" i="1"/>
  <c r="X186" i="1"/>
  <c r="X185" i="1"/>
  <c r="X184" i="1"/>
  <c r="X183" i="1"/>
  <c r="X182" i="1"/>
  <c r="X176" i="1"/>
  <c r="X175" i="1"/>
  <c r="X174" i="1"/>
  <c r="X173" i="1"/>
  <c r="X172" i="1"/>
  <c r="X171" i="1"/>
  <c r="X170" i="1"/>
  <c r="X169" i="1"/>
  <c r="X168" i="1"/>
  <c r="X162" i="1"/>
  <c r="X161" i="1"/>
  <c r="X160" i="1"/>
  <c r="X159" i="1"/>
  <c r="X158" i="1"/>
  <c r="X157" i="1"/>
  <c r="X156" i="1"/>
  <c r="X155" i="1"/>
  <c r="X154" i="1"/>
  <c r="X153" i="1"/>
  <c r="X152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0" i="1"/>
  <c r="X19" i="1"/>
  <c r="X18" i="1"/>
  <c r="X17" i="1"/>
  <c r="X16" i="1"/>
  <c r="X15" i="1"/>
  <c r="X14" i="1"/>
  <c r="X13" i="1"/>
  <c r="X12" i="1"/>
  <c r="X11" i="1"/>
  <c r="X10" i="1"/>
  <c r="V10" i="1"/>
  <c r="Q269" i="1"/>
  <c r="T266" i="1"/>
  <c r="T265" i="1"/>
  <c r="T264" i="1"/>
  <c r="T263" i="1"/>
  <c r="T262" i="1"/>
  <c r="G262" i="1" s="1"/>
  <c r="T261" i="1"/>
  <c r="T260" i="1"/>
  <c r="T259" i="1"/>
  <c r="T258" i="1"/>
  <c r="K258" i="1" s="1"/>
  <c r="T257" i="1"/>
  <c r="T256" i="1"/>
  <c r="T255" i="1"/>
  <c r="T268" i="1" s="1"/>
  <c r="T249" i="1"/>
  <c r="T248" i="1"/>
  <c r="T247" i="1"/>
  <c r="G247" i="1" s="1"/>
  <c r="T246" i="1"/>
  <c r="G246" i="1" s="1"/>
  <c r="T245" i="1"/>
  <c r="T244" i="1"/>
  <c r="T243" i="1"/>
  <c r="T242" i="1"/>
  <c r="G242" i="1" s="1"/>
  <c r="T241" i="1"/>
  <c r="T235" i="1"/>
  <c r="G235" i="1" s="1"/>
  <c r="T234" i="1"/>
  <c r="G234" i="1" s="1"/>
  <c r="T233" i="1"/>
  <c r="G233" i="1" s="1"/>
  <c r="T232" i="1"/>
  <c r="G232" i="1" s="1"/>
  <c r="T231" i="1"/>
  <c r="T230" i="1"/>
  <c r="G230" i="1" s="1"/>
  <c r="T229" i="1"/>
  <c r="G229" i="1" s="1"/>
  <c r="T228" i="1"/>
  <c r="G228" i="1" s="1"/>
  <c r="T227" i="1"/>
  <c r="G227" i="1" s="1"/>
  <c r="T221" i="1"/>
  <c r="G221" i="1" s="1"/>
  <c r="T220" i="1"/>
  <c r="G220" i="1" s="1"/>
  <c r="T219" i="1"/>
  <c r="T218" i="1"/>
  <c r="G218" i="1" s="1"/>
  <c r="T217" i="1"/>
  <c r="G217" i="1" s="1"/>
  <c r="T216" i="1"/>
  <c r="G216" i="1" s="1"/>
  <c r="T215" i="1"/>
  <c r="G215" i="1" s="1"/>
  <c r="T214" i="1"/>
  <c r="G214" i="1" s="1"/>
  <c r="T213" i="1"/>
  <c r="G213" i="1" s="1"/>
  <c r="T207" i="1"/>
  <c r="T206" i="1"/>
  <c r="G206" i="1" s="1"/>
  <c r="T205" i="1"/>
  <c r="G205" i="1" s="1"/>
  <c r="T204" i="1"/>
  <c r="G204" i="1" s="1"/>
  <c r="T203" i="1"/>
  <c r="G203" i="1" s="1"/>
  <c r="T202" i="1"/>
  <c r="G202" i="1" s="1"/>
  <c r="T201" i="1"/>
  <c r="G201" i="1" s="1"/>
  <c r="T200" i="1"/>
  <c r="G200" i="1" s="1"/>
  <c r="T199" i="1"/>
  <c r="T193" i="1"/>
  <c r="G193" i="1" s="1"/>
  <c r="T192" i="1"/>
  <c r="G192" i="1" s="1"/>
  <c r="T191" i="1"/>
  <c r="G191" i="1" s="1"/>
  <c r="T190" i="1"/>
  <c r="G190" i="1" s="1"/>
  <c r="T189" i="1"/>
  <c r="G189" i="1" s="1"/>
  <c r="T188" i="1"/>
  <c r="G188" i="1" s="1"/>
  <c r="T187" i="1"/>
  <c r="T186" i="1"/>
  <c r="G186" i="1" s="1"/>
  <c r="T185" i="1"/>
  <c r="G185" i="1" s="1"/>
  <c r="T184" i="1"/>
  <c r="G184" i="1" s="1"/>
  <c r="T183" i="1"/>
  <c r="G183" i="1" s="1"/>
  <c r="T182" i="1"/>
  <c r="G182" i="1" s="1"/>
  <c r="T176" i="1"/>
  <c r="G176" i="1" s="1"/>
  <c r="T175" i="1"/>
  <c r="T174" i="1"/>
  <c r="G174" i="1" s="1"/>
  <c r="T173" i="1"/>
  <c r="G173" i="1" s="1"/>
  <c r="T172" i="1"/>
  <c r="G172" i="1" s="1"/>
  <c r="T171" i="1"/>
  <c r="G171" i="1" s="1"/>
  <c r="T170" i="1"/>
  <c r="G170" i="1" s="1"/>
  <c r="T169" i="1"/>
  <c r="G169" i="1" s="1"/>
  <c r="T168" i="1"/>
  <c r="G168" i="1" s="1"/>
  <c r="T162" i="1"/>
  <c r="G162" i="1" s="1"/>
  <c r="T161" i="1"/>
  <c r="G161" i="1" s="1"/>
  <c r="T160" i="1"/>
  <c r="G160" i="1" s="1"/>
  <c r="T159" i="1"/>
  <c r="G159" i="1" s="1"/>
  <c r="T158" i="1"/>
  <c r="G158" i="1" s="1"/>
  <c r="T157" i="1"/>
  <c r="G157" i="1" s="1"/>
  <c r="T156" i="1"/>
  <c r="G156" i="1" s="1"/>
  <c r="T155" i="1"/>
  <c r="T154" i="1"/>
  <c r="G154" i="1" s="1"/>
  <c r="T153" i="1"/>
  <c r="G153" i="1" s="1"/>
  <c r="T152" i="1"/>
  <c r="G152" i="1" s="1"/>
  <c r="T146" i="1"/>
  <c r="G146" i="1" s="1"/>
  <c r="T145" i="1"/>
  <c r="G145" i="1" s="1"/>
  <c r="T144" i="1"/>
  <c r="G144" i="1" s="1"/>
  <c r="T143" i="1"/>
  <c r="T142" i="1"/>
  <c r="G142" i="1" s="1"/>
  <c r="T141" i="1"/>
  <c r="G141" i="1" s="1"/>
  <c r="T140" i="1"/>
  <c r="G140" i="1" s="1"/>
  <c r="T139" i="1"/>
  <c r="G139" i="1" s="1"/>
  <c r="T138" i="1"/>
  <c r="G138" i="1" s="1"/>
  <c r="T137" i="1"/>
  <c r="G137" i="1" s="1"/>
  <c r="T136" i="1"/>
  <c r="G136" i="1" s="1"/>
  <c r="T135" i="1"/>
  <c r="T134" i="1"/>
  <c r="G134" i="1" s="1"/>
  <c r="T133" i="1"/>
  <c r="G133" i="1" s="1"/>
  <c r="T132" i="1"/>
  <c r="G132" i="1" s="1"/>
  <c r="T131" i="1"/>
  <c r="G131" i="1" s="1"/>
  <c r="T130" i="1"/>
  <c r="G130" i="1" s="1"/>
  <c r="T124" i="1"/>
  <c r="G124" i="1" s="1"/>
  <c r="T123" i="1"/>
  <c r="G123" i="1" s="1"/>
  <c r="T122" i="1"/>
  <c r="T121" i="1"/>
  <c r="G121" i="1" s="1"/>
  <c r="T120" i="1"/>
  <c r="G120" i="1" s="1"/>
  <c r="T119" i="1"/>
  <c r="G119" i="1" s="1"/>
  <c r="T118" i="1"/>
  <c r="G118" i="1" s="1"/>
  <c r="T117" i="1"/>
  <c r="G117" i="1" s="1"/>
  <c r="T116" i="1"/>
  <c r="G116" i="1" s="1"/>
  <c r="T115" i="1"/>
  <c r="G115" i="1" s="1"/>
  <c r="T114" i="1"/>
  <c r="T113" i="1"/>
  <c r="G113" i="1" s="1"/>
  <c r="T112" i="1"/>
  <c r="G112" i="1" s="1"/>
  <c r="T111" i="1"/>
  <c r="G111" i="1" s="1"/>
  <c r="T110" i="1"/>
  <c r="G110" i="1" s="1"/>
  <c r="T109" i="1"/>
  <c r="G109" i="1" s="1"/>
  <c r="T108" i="1"/>
  <c r="G108" i="1" s="1"/>
  <c r="T107" i="1"/>
  <c r="G107" i="1" s="1"/>
  <c r="T101" i="1"/>
  <c r="G101" i="1" s="1"/>
  <c r="T100" i="1"/>
  <c r="G100" i="1" s="1"/>
  <c r="T99" i="1"/>
  <c r="G99" i="1" s="1"/>
  <c r="T98" i="1"/>
  <c r="G98" i="1" s="1"/>
  <c r="T97" i="1"/>
  <c r="G97" i="1" s="1"/>
  <c r="T96" i="1"/>
  <c r="G96" i="1" s="1"/>
  <c r="T95" i="1"/>
  <c r="G95" i="1" s="1"/>
  <c r="T94" i="1"/>
  <c r="T93" i="1"/>
  <c r="G93" i="1" s="1"/>
  <c r="T92" i="1"/>
  <c r="G92" i="1" s="1"/>
  <c r="T91" i="1"/>
  <c r="G91" i="1" s="1"/>
  <c r="T90" i="1"/>
  <c r="G90" i="1" s="1"/>
  <c r="T89" i="1"/>
  <c r="G89" i="1" s="1"/>
  <c r="T88" i="1"/>
  <c r="M88" i="1" s="1"/>
  <c r="T87" i="1"/>
  <c r="M87" i="1" s="1"/>
  <c r="T86" i="1"/>
  <c r="T80" i="1"/>
  <c r="G80" i="1" s="1"/>
  <c r="T79" i="1"/>
  <c r="G79" i="1" s="1"/>
  <c r="T78" i="1"/>
  <c r="G78" i="1" s="1"/>
  <c r="T77" i="1"/>
  <c r="G77" i="1" s="1"/>
  <c r="T76" i="1"/>
  <c r="G76" i="1" s="1"/>
  <c r="T75" i="1"/>
  <c r="G75" i="1" s="1"/>
  <c r="T74" i="1"/>
  <c r="T73" i="1"/>
  <c r="G73" i="1" s="1"/>
  <c r="T72" i="1"/>
  <c r="G72" i="1" s="1"/>
  <c r="T71" i="1"/>
  <c r="G71" i="1" s="1"/>
  <c r="T70" i="1"/>
  <c r="G70" i="1" s="1"/>
  <c r="T69" i="1"/>
  <c r="G69" i="1" s="1"/>
  <c r="T68" i="1"/>
  <c r="G68" i="1" s="1"/>
  <c r="T62" i="1"/>
  <c r="T61" i="1"/>
  <c r="G61" i="1" s="1"/>
  <c r="T60" i="1"/>
  <c r="G60" i="1" s="1"/>
  <c r="T59" i="1"/>
  <c r="G59" i="1" s="1"/>
  <c r="T58" i="1"/>
  <c r="G58" i="1" s="1"/>
  <c r="T57" i="1"/>
  <c r="G57" i="1" s="1"/>
  <c r="T56" i="1"/>
  <c r="G56" i="1" s="1"/>
  <c r="T55" i="1"/>
  <c r="G55" i="1" s="1"/>
  <c r="T54" i="1"/>
  <c r="T53" i="1"/>
  <c r="G53" i="1" s="1"/>
  <c r="T52" i="1"/>
  <c r="G52" i="1" s="1"/>
  <c r="T51" i="1"/>
  <c r="G51" i="1" s="1"/>
  <c r="T50" i="1"/>
  <c r="G50" i="1" s="1"/>
  <c r="T49" i="1"/>
  <c r="G49" i="1" s="1"/>
  <c r="T48" i="1"/>
  <c r="G48" i="1" s="1"/>
  <c r="T42" i="1"/>
  <c r="T41" i="1"/>
  <c r="G41" i="1" s="1"/>
  <c r="T40" i="1"/>
  <c r="G40" i="1" s="1"/>
  <c r="T39" i="1"/>
  <c r="G39" i="1" s="1"/>
  <c r="T38" i="1"/>
  <c r="G38" i="1" s="1"/>
  <c r="T37" i="1"/>
  <c r="G37" i="1" s="1"/>
  <c r="T36" i="1"/>
  <c r="G36" i="1" s="1"/>
  <c r="T35" i="1"/>
  <c r="G35" i="1" s="1"/>
  <c r="T34" i="1"/>
  <c r="T33" i="1"/>
  <c r="G33" i="1" s="1"/>
  <c r="T32" i="1"/>
  <c r="G32" i="1" s="1"/>
  <c r="T31" i="1"/>
  <c r="G31" i="1" s="1"/>
  <c r="T30" i="1"/>
  <c r="G30" i="1" s="1"/>
  <c r="T29" i="1"/>
  <c r="G29" i="1" s="1"/>
  <c r="T28" i="1"/>
  <c r="G28" i="1" s="1"/>
  <c r="T27" i="1"/>
  <c r="G27" i="1" s="1"/>
  <c r="T26" i="1"/>
  <c r="T20" i="1"/>
  <c r="G20" i="1" s="1"/>
  <c r="T19" i="1"/>
  <c r="G19" i="1" s="1"/>
  <c r="T18" i="1"/>
  <c r="G18" i="1" s="1"/>
  <c r="T17" i="1"/>
  <c r="K17" i="1" s="1"/>
  <c r="T16" i="1"/>
  <c r="K16" i="1" s="1"/>
  <c r="T15" i="1"/>
  <c r="K15" i="1" s="1"/>
  <c r="T14" i="1"/>
  <c r="K14" i="1" s="1"/>
  <c r="T13" i="1"/>
  <c r="T12" i="1"/>
  <c r="K12" i="1" s="1"/>
  <c r="T11" i="1"/>
  <c r="G11" i="1" s="1"/>
  <c r="T10" i="1"/>
  <c r="S10" i="1" s="1"/>
  <c r="U1" i="1"/>
  <c r="H1" i="1"/>
  <c r="F1" i="1"/>
  <c r="W1" i="1"/>
  <c r="R1" i="1"/>
  <c r="P1" i="1"/>
  <c r="N1" i="1"/>
  <c r="L1" i="1"/>
  <c r="J1" i="1"/>
  <c r="C25" i="1"/>
  <c r="N25" i="1"/>
  <c r="W25" i="1"/>
  <c r="U25" i="1"/>
  <c r="R25" i="1"/>
  <c r="P25" i="1"/>
  <c r="L25" i="1"/>
  <c r="J25" i="1"/>
  <c r="H25" i="1"/>
  <c r="I25" i="1" s="1"/>
  <c r="F25" i="1"/>
  <c r="T1" i="1" l="1"/>
  <c r="L3" i="1" s="1"/>
  <c r="F3" i="1"/>
  <c r="O198" i="1"/>
  <c r="Q198" i="1"/>
  <c r="G47" i="1"/>
  <c r="G167" i="1"/>
  <c r="M25" i="1"/>
  <c r="I167" i="1"/>
  <c r="S198" i="1"/>
  <c r="Q25" i="1"/>
  <c r="Q151" i="1"/>
  <c r="M167" i="1"/>
  <c r="O167" i="1"/>
  <c r="H181" i="1"/>
  <c r="G85" i="1"/>
  <c r="O106" i="1"/>
  <c r="Q67" i="1"/>
  <c r="M85" i="1"/>
  <c r="Q167" i="1"/>
  <c r="V106" i="1"/>
  <c r="X106" i="1"/>
  <c r="S151" i="1"/>
  <c r="V47" i="1"/>
  <c r="S25" i="1"/>
  <c r="I10" i="1"/>
  <c r="X47" i="1"/>
  <c r="O85" i="1"/>
  <c r="K106" i="1"/>
  <c r="V25" i="1"/>
  <c r="K10" i="1"/>
  <c r="I47" i="1"/>
  <c r="Q85" i="1"/>
  <c r="X25" i="1"/>
  <c r="M10" i="1"/>
  <c r="K47" i="1"/>
  <c r="O25" i="1"/>
  <c r="Q106" i="1"/>
  <c r="F181" i="1"/>
  <c r="O47" i="1"/>
  <c r="G269" i="1"/>
  <c r="S269" i="1"/>
  <c r="I269" i="1"/>
  <c r="K269" i="1"/>
  <c r="M269" i="1"/>
  <c r="S67" i="1"/>
  <c r="I106" i="1"/>
  <c r="V67" i="1"/>
  <c r="N212" i="1"/>
  <c r="J226" i="1"/>
  <c r="O10" i="1"/>
  <c r="X67" i="1"/>
  <c r="S85" i="1"/>
  <c r="V151" i="1"/>
  <c r="V198" i="1"/>
  <c r="P212" i="1"/>
  <c r="L226" i="1"/>
  <c r="Q10" i="1"/>
  <c r="I67" i="1"/>
  <c r="V85" i="1"/>
  <c r="G151" i="1"/>
  <c r="X151" i="1"/>
  <c r="S167" i="1"/>
  <c r="L181" i="1"/>
  <c r="G198" i="1"/>
  <c r="X198" i="1"/>
  <c r="R212" i="1"/>
  <c r="T67" i="1"/>
  <c r="X85" i="1"/>
  <c r="I151" i="1"/>
  <c r="V167" i="1"/>
  <c r="N181" i="1"/>
  <c r="I198" i="1"/>
  <c r="C212" i="1"/>
  <c r="K212" i="1" s="1"/>
  <c r="U212" i="1"/>
  <c r="Q47" i="1"/>
  <c r="M67" i="1"/>
  <c r="I85" i="1"/>
  <c r="T151" i="1"/>
  <c r="X167" i="1"/>
  <c r="T198" i="1"/>
  <c r="F212" i="1"/>
  <c r="W212" i="1"/>
  <c r="G10" i="1"/>
  <c r="T47" i="1"/>
  <c r="S47" i="1"/>
  <c r="T85" i="1"/>
  <c r="T106" i="1"/>
  <c r="S106" i="1"/>
  <c r="M151" i="1"/>
  <c r="C181" i="1"/>
  <c r="P181" i="1"/>
  <c r="M198" i="1"/>
  <c r="H212" i="1"/>
  <c r="K198" i="1"/>
  <c r="K167" i="1"/>
  <c r="T167" i="1"/>
  <c r="K151" i="1"/>
  <c r="O151" i="1"/>
  <c r="M106" i="1"/>
  <c r="G106" i="1"/>
  <c r="K85" i="1"/>
  <c r="K67" i="1"/>
  <c r="G67" i="1"/>
  <c r="O67" i="1"/>
  <c r="M47" i="1"/>
  <c r="S13" i="1"/>
  <c r="Q13" i="1"/>
  <c r="O13" i="1"/>
  <c r="S26" i="1"/>
  <c r="Q26" i="1"/>
  <c r="O26" i="1"/>
  <c r="S34" i="1"/>
  <c r="Q34" i="1"/>
  <c r="O34" i="1"/>
  <c r="S42" i="1"/>
  <c r="Q42" i="1"/>
  <c r="O42" i="1"/>
  <c r="S54" i="1"/>
  <c r="Q54" i="1"/>
  <c r="O54" i="1"/>
  <c r="S62" i="1"/>
  <c r="Q62" i="1"/>
  <c r="O62" i="1"/>
  <c r="S74" i="1"/>
  <c r="Q74" i="1"/>
  <c r="O74" i="1"/>
  <c r="M74" i="1"/>
  <c r="S86" i="1"/>
  <c r="Q86" i="1"/>
  <c r="O86" i="1"/>
  <c r="M86" i="1"/>
  <c r="S94" i="1"/>
  <c r="Q94" i="1"/>
  <c r="O94" i="1"/>
  <c r="M94" i="1"/>
  <c r="S114" i="1"/>
  <c r="Q114" i="1"/>
  <c r="O114" i="1"/>
  <c r="M114" i="1"/>
  <c r="S122" i="1"/>
  <c r="Q122" i="1"/>
  <c r="O122" i="1"/>
  <c r="M122" i="1"/>
  <c r="S135" i="1"/>
  <c r="Q135" i="1"/>
  <c r="O135" i="1"/>
  <c r="M135" i="1"/>
  <c r="S143" i="1"/>
  <c r="Q143" i="1"/>
  <c r="O143" i="1"/>
  <c r="M143" i="1"/>
  <c r="S155" i="1"/>
  <c r="Q155" i="1"/>
  <c r="O155" i="1"/>
  <c r="M155" i="1"/>
  <c r="S175" i="1"/>
  <c r="Q175" i="1"/>
  <c r="O175" i="1"/>
  <c r="M175" i="1"/>
  <c r="S187" i="1"/>
  <c r="Q187" i="1"/>
  <c r="O187" i="1"/>
  <c r="M187" i="1"/>
  <c r="S199" i="1"/>
  <c r="Q199" i="1"/>
  <c r="O199" i="1"/>
  <c r="M199" i="1"/>
  <c r="S207" i="1"/>
  <c r="Q207" i="1"/>
  <c r="O207" i="1"/>
  <c r="M207" i="1"/>
  <c r="S219" i="1"/>
  <c r="Q219" i="1"/>
  <c r="O219" i="1"/>
  <c r="M219" i="1"/>
  <c r="S231" i="1"/>
  <c r="Q231" i="1"/>
  <c r="O231" i="1"/>
  <c r="M231" i="1"/>
  <c r="S243" i="1"/>
  <c r="Q243" i="1"/>
  <c r="O243" i="1"/>
  <c r="M243" i="1"/>
  <c r="S255" i="1"/>
  <c r="Q255" i="1"/>
  <c r="O255" i="1"/>
  <c r="M255" i="1"/>
  <c r="S263" i="1"/>
  <c r="Q263" i="1"/>
  <c r="O263" i="1"/>
  <c r="M263" i="1"/>
  <c r="G14" i="1"/>
  <c r="G87" i="1"/>
  <c r="I13" i="1"/>
  <c r="I28" i="1"/>
  <c r="I38" i="1"/>
  <c r="I54" i="1"/>
  <c r="I68" i="1"/>
  <c r="I78" i="1"/>
  <c r="I94" i="1"/>
  <c r="I108" i="1"/>
  <c r="I118" i="1"/>
  <c r="I135" i="1"/>
  <c r="I145" i="1"/>
  <c r="I159" i="1"/>
  <c r="I175" i="1"/>
  <c r="I189" i="1"/>
  <c r="I203" i="1"/>
  <c r="I219" i="1"/>
  <c r="I233" i="1"/>
  <c r="I247" i="1"/>
  <c r="I263" i="1"/>
  <c r="K29" i="1"/>
  <c r="K49" i="1"/>
  <c r="K69" i="1"/>
  <c r="K89" i="1"/>
  <c r="K109" i="1"/>
  <c r="K130" i="1"/>
  <c r="K146" i="1"/>
  <c r="K170" i="1"/>
  <c r="K190" i="1"/>
  <c r="K214" i="1"/>
  <c r="K234" i="1"/>
  <c r="M15" i="1"/>
  <c r="M36" i="1"/>
  <c r="M56" i="1"/>
  <c r="S14" i="1"/>
  <c r="Q14" i="1"/>
  <c r="O14" i="1"/>
  <c r="S27" i="1"/>
  <c r="Q27" i="1"/>
  <c r="O27" i="1"/>
  <c r="S35" i="1"/>
  <c r="Q35" i="1"/>
  <c r="O35" i="1"/>
  <c r="S55" i="1"/>
  <c r="Q55" i="1"/>
  <c r="O55" i="1"/>
  <c r="S75" i="1"/>
  <c r="Q75" i="1"/>
  <c r="O75" i="1"/>
  <c r="S87" i="1"/>
  <c r="Q87" i="1"/>
  <c r="O87" i="1"/>
  <c r="S95" i="1"/>
  <c r="Q95" i="1"/>
  <c r="O95" i="1"/>
  <c r="S107" i="1"/>
  <c r="Q107" i="1"/>
  <c r="O107" i="1"/>
  <c r="M107" i="1"/>
  <c r="S115" i="1"/>
  <c r="Q115" i="1"/>
  <c r="O115" i="1"/>
  <c r="M115" i="1"/>
  <c r="S123" i="1"/>
  <c r="Q123" i="1"/>
  <c r="O123" i="1"/>
  <c r="M123" i="1"/>
  <c r="S136" i="1"/>
  <c r="Q136" i="1"/>
  <c r="O136" i="1"/>
  <c r="M136" i="1"/>
  <c r="S144" i="1"/>
  <c r="Q144" i="1"/>
  <c r="O144" i="1"/>
  <c r="M144" i="1"/>
  <c r="S156" i="1"/>
  <c r="Q156" i="1"/>
  <c r="O156" i="1"/>
  <c r="M156" i="1"/>
  <c r="S168" i="1"/>
  <c r="Q168" i="1"/>
  <c r="O168" i="1"/>
  <c r="M168" i="1"/>
  <c r="S176" i="1"/>
  <c r="Q176" i="1"/>
  <c r="O176" i="1"/>
  <c r="M176" i="1"/>
  <c r="S188" i="1"/>
  <c r="Q188" i="1"/>
  <c r="O188" i="1"/>
  <c r="M188" i="1"/>
  <c r="S200" i="1"/>
  <c r="Q200" i="1"/>
  <c r="O200" i="1"/>
  <c r="M200" i="1"/>
  <c r="S220" i="1"/>
  <c r="Q220" i="1"/>
  <c r="O220" i="1"/>
  <c r="M220" i="1"/>
  <c r="S232" i="1"/>
  <c r="Q232" i="1"/>
  <c r="O232" i="1"/>
  <c r="M232" i="1"/>
  <c r="S244" i="1"/>
  <c r="Q244" i="1"/>
  <c r="O244" i="1"/>
  <c r="M244" i="1"/>
  <c r="S256" i="1"/>
  <c r="Q256" i="1"/>
  <c r="O256" i="1"/>
  <c r="M256" i="1"/>
  <c r="S264" i="1"/>
  <c r="Q264" i="1"/>
  <c r="O264" i="1"/>
  <c r="M264" i="1"/>
  <c r="G15" i="1"/>
  <c r="G88" i="1"/>
  <c r="G263" i="1"/>
  <c r="I14" i="1"/>
  <c r="I29" i="1"/>
  <c r="I41" i="1"/>
  <c r="I55" i="1"/>
  <c r="I69" i="1"/>
  <c r="I95" i="1"/>
  <c r="I109" i="1"/>
  <c r="I121" i="1"/>
  <c r="I136" i="1"/>
  <c r="I146" i="1"/>
  <c r="I162" i="1"/>
  <c r="I176" i="1"/>
  <c r="I190" i="1"/>
  <c r="I206" i="1"/>
  <c r="I220" i="1"/>
  <c r="I234" i="1"/>
  <c r="I264" i="1"/>
  <c r="K34" i="1"/>
  <c r="K54" i="1"/>
  <c r="K74" i="1"/>
  <c r="K94" i="1"/>
  <c r="K114" i="1"/>
  <c r="K135" i="1"/>
  <c r="K155" i="1"/>
  <c r="K175" i="1"/>
  <c r="K199" i="1"/>
  <c r="K219" i="1"/>
  <c r="K243" i="1"/>
  <c r="K263" i="1"/>
  <c r="M16" i="1"/>
  <c r="M37" i="1"/>
  <c r="M57" i="1"/>
  <c r="S15" i="1"/>
  <c r="Q15" i="1"/>
  <c r="O15" i="1"/>
  <c r="S28" i="1"/>
  <c r="Q28" i="1"/>
  <c r="O28" i="1"/>
  <c r="S36" i="1"/>
  <c r="Q36" i="1"/>
  <c r="O36" i="1"/>
  <c r="S48" i="1"/>
  <c r="Q48" i="1"/>
  <c r="O48" i="1"/>
  <c r="S56" i="1"/>
  <c r="Q56" i="1"/>
  <c r="O56" i="1"/>
  <c r="S68" i="1"/>
  <c r="Q68" i="1"/>
  <c r="O68" i="1"/>
  <c r="S76" i="1"/>
  <c r="Q76" i="1"/>
  <c r="O76" i="1"/>
  <c r="S88" i="1"/>
  <c r="Q88" i="1"/>
  <c r="O88" i="1"/>
  <c r="S96" i="1"/>
  <c r="Q96" i="1"/>
  <c r="O96" i="1"/>
  <c r="S108" i="1"/>
  <c r="Q108" i="1"/>
  <c r="O108" i="1"/>
  <c r="M108" i="1"/>
  <c r="S116" i="1"/>
  <c r="Q116" i="1"/>
  <c r="O116" i="1"/>
  <c r="M116" i="1"/>
  <c r="S124" i="1"/>
  <c r="Q124" i="1"/>
  <c r="O124" i="1"/>
  <c r="M124" i="1"/>
  <c r="S137" i="1"/>
  <c r="Q137" i="1"/>
  <c r="O137" i="1"/>
  <c r="M137" i="1"/>
  <c r="S145" i="1"/>
  <c r="Q145" i="1"/>
  <c r="O145" i="1"/>
  <c r="M145" i="1"/>
  <c r="S157" i="1"/>
  <c r="Q157" i="1"/>
  <c r="O157" i="1"/>
  <c r="M157" i="1"/>
  <c r="S169" i="1"/>
  <c r="Q169" i="1"/>
  <c r="O169" i="1"/>
  <c r="M169" i="1"/>
  <c r="S189" i="1"/>
  <c r="Q189" i="1"/>
  <c r="O189" i="1"/>
  <c r="M189" i="1"/>
  <c r="S201" i="1"/>
  <c r="Q201" i="1"/>
  <c r="O201" i="1"/>
  <c r="M201" i="1"/>
  <c r="S213" i="1"/>
  <c r="Q213" i="1"/>
  <c r="O213" i="1"/>
  <c r="M213" i="1"/>
  <c r="S221" i="1"/>
  <c r="Q221" i="1"/>
  <c r="O221" i="1"/>
  <c r="M221" i="1"/>
  <c r="S233" i="1"/>
  <c r="Q233" i="1"/>
  <c r="O233" i="1"/>
  <c r="M233" i="1"/>
  <c r="S245" i="1"/>
  <c r="Q245" i="1"/>
  <c r="O245" i="1"/>
  <c r="M245" i="1"/>
  <c r="S257" i="1"/>
  <c r="Q257" i="1"/>
  <c r="O257" i="1"/>
  <c r="M257" i="1"/>
  <c r="S265" i="1"/>
  <c r="Q265" i="1"/>
  <c r="O265" i="1"/>
  <c r="M265" i="1"/>
  <c r="G16" i="1"/>
  <c r="G264" i="1"/>
  <c r="I15" i="1"/>
  <c r="I30" i="1"/>
  <c r="I42" i="1"/>
  <c r="I56" i="1"/>
  <c r="I70" i="1"/>
  <c r="I86" i="1"/>
  <c r="I96" i="1"/>
  <c r="I110" i="1"/>
  <c r="I122" i="1"/>
  <c r="I137" i="1"/>
  <c r="I191" i="1"/>
  <c r="I207" i="1"/>
  <c r="I221" i="1"/>
  <c r="I235" i="1"/>
  <c r="I255" i="1"/>
  <c r="I265" i="1"/>
  <c r="K35" i="1"/>
  <c r="K55" i="1"/>
  <c r="K75" i="1"/>
  <c r="K95" i="1"/>
  <c r="K115" i="1"/>
  <c r="K136" i="1"/>
  <c r="K156" i="1"/>
  <c r="K176" i="1"/>
  <c r="K200" i="1"/>
  <c r="K220" i="1"/>
  <c r="K244" i="1"/>
  <c r="K264" i="1"/>
  <c r="M26" i="1"/>
  <c r="M42" i="1"/>
  <c r="M62" i="1"/>
  <c r="M95" i="1"/>
  <c r="S16" i="1"/>
  <c r="Q16" i="1"/>
  <c r="O16" i="1"/>
  <c r="S29" i="1"/>
  <c r="Q29" i="1"/>
  <c r="O29" i="1"/>
  <c r="S37" i="1"/>
  <c r="Q37" i="1"/>
  <c r="O37" i="1"/>
  <c r="S49" i="1"/>
  <c r="Q49" i="1"/>
  <c r="O49" i="1"/>
  <c r="S57" i="1"/>
  <c r="Q57" i="1"/>
  <c r="O57" i="1"/>
  <c r="S69" i="1"/>
  <c r="Q69" i="1"/>
  <c r="O69" i="1"/>
  <c r="S77" i="1"/>
  <c r="Q77" i="1"/>
  <c r="O77" i="1"/>
  <c r="M77" i="1"/>
  <c r="S89" i="1"/>
  <c r="Q89" i="1"/>
  <c r="O89" i="1"/>
  <c r="M89" i="1"/>
  <c r="S97" i="1"/>
  <c r="Q97" i="1"/>
  <c r="O97" i="1"/>
  <c r="M97" i="1"/>
  <c r="S109" i="1"/>
  <c r="Q109" i="1"/>
  <c r="O109" i="1"/>
  <c r="M109" i="1"/>
  <c r="S117" i="1"/>
  <c r="Q117" i="1"/>
  <c r="O117" i="1"/>
  <c r="M117" i="1"/>
  <c r="S130" i="1"/>
  <c r="Q130" i="1"/>
  <c r="O130" i="1"/>
  <c r="M130" i="1"/>
  <c r="S138" i="1"/>
  <c r="Q138" i="1"/>
  <c r="O138" i="1"/>
  <c r="M138" i="1"/>
  <c r="S146" i="1"/>
  <c r="Q146" i="1"/>
  <c r="O146" i="1"/>
  <c r="M146" i="1"/>
  <c r="S158" i="1"/>
  <c r="Q158" i="1"/>
  <c r="O158" i="1"/>
  <c r="M158" i="1"/>
  <c r="S170" i="1"/>
  <c r="Q170" i="1"/>
  <c r="O170" i="1"/>
  <c r="M170" i="1"/>
  <c r="S182" i="1"/>
  <c r="Q182" i="1"/>
  <c r="O182" i="1"/>
  <c r="M182" i="1"/>
  <c r="S190" i="1"/>
  <c r="Q190" i="1"/>
  <c r="O190" i="1"/>
  <c r="M190" i="1"/>
  <c r="S202" i="1"/>
  <c r="Q202" i="1"/>
  <c r="O202" i="1"/>
  <c r="M202" i="1"/>
  <c r="S214" i="1"/>
  <c r="Q214" i="1"/>
  <c r="O214" i="1"/>
  <c r="M214" i="1"/>
  <c r="S234" i="1"/>
  <c r="Q234" i="1"/>
  <c r="O234" i="1"/>
  <c r="M234" i="1"/>
  <c r="S246" i="1"/>
  <c r="Q246" i="1"/>
  <c r="O246" i="1"/>
  <c r="M246" i="1"/>
  <c r="S258" i="1"/>
  <c r="Q258" i="1"/>
  <c r="O258" i="1"/>
  <c r="M258" i="1"/>
  <c r="S266" i="1"/>
  <c r="Q266" i="1"/>
  <c r="O266" i="1"/>
  <c r="M266" i="1"/>
  <c r="G17" i="1"/>
  <c r="G255" i="1"/>
  <c r="G265" i="1"/>
  <c r="I16" i="1"/>
  <c r="I33" i="1"/>
  <c r="I57" i="1"/>
  <c r="I73" i="1"/>
  <c r="I87" i="1"/>
  <c r="I97" i="1"/>
  <c r="I113" i="1"/>
  <c r="I123" i="1"/>
  <c r="I138" i="1"/>
  <c r="I154" i="1"/>
  <c r="I168" i="1"/>
  <c r="I182" i="1"/>
  <c r="I242" i="1"/>
  <c r="I256" i="1"/>
  <c r="I266" i="1"/>
  <c r="K36" i="1"/>
  <c r="K56" i="1"/>
  <c r="K76" i="1"/>
  <c r="K96" i="1"/>
  <c r="K116" i="1"/>
  <c r="K137" i="1"/>
  <c r="K157" i="1"/>
  <c r="K201" i="1"/>
  <c r="K221" i="1"/>
  <c r="K245" i="1"/>
  <c r="K265" i="1"/>
  <c r="M27" i="1"/>
  <c r="M96" i="1"/>
  <c r="T25" i="1"/>
  <c r="G25" i="1"/>
  <c r="O17" i="1"/>
  <c r="M17" i="1"/>
  <c r="S17" i="1"/>
  <c r="Q17" i="1"/>
  <c r="S30" i="1"/>
  <c r="M30" i="1"/>
  <c r="K30" i="1"/>
  <c r="Q30" i="1"/>
  <c r="O30" i="1"/>
  <c r="S38" i="1"/>
  <c r="M38" i="1"/>
  <c r="K38" i="1"/>
  <c r="Q38" i="1"/>
  <c r="O38" i="1"/>
  <c r="S50" i="1"/>
  <c r="Q50" i="1"/>
  <c r="M50" i="1"/>
  <c r="K50" i="1"/>
  <c r="O50" i="1"/>
  <c r="S58" i="1"/>
  <c r="Q58" i="1"/>
  <c r="M58" i="1"/>
  <c r="K58" i="1"/>
  <c r="O58" i="1"/>
  <c r="Q70" i="1"/>
  <c r="O70" i="1"/>
  <c r="M70" i="1"/>
  <c r="K70" i="1"/>
  <c r="S70" i="1"/>
  <c r="Q78" i="1"/>
  <c r="O78" i="1"/>
  <c r="M78" i="1"/>
  <c r="K78" i="1"/>
  <c r="S78" i="1"/>
  <c r="O90" i="1"/>
  <c r="M90" i="1"/>
  <c r="K90" i="1"/>
  <c r="S90" i="1"/>
  <c r="Q90" i="1"/>
  <c r="O98" i="1"/>
  <c r="M98" i="1"/>
  <c r="K98" i="1"/>
  <c r="S98" i="1"/>
  <c r="Q98" i="1"/>
  <c r="S110" i="1"/>
  <c r="M110" i="1"/>
  <c r="K110" i="1"/>
  <c r="Q110" i="1"/>
  <c r="O110" i="1"/>
  <c r="S118" i="1"/>
  <c r="M118" i="1"/>
  <c r="K118" i="1"/>
  <c r="Q118" i="1"/>
  <c r="O118" i="1"/>
  <c r="S131" i="1"/>
  <c r="Q131" i="1"/>
  <c r="M131" i="1"/>
  <c r="K131" i="1"/>
  <c r="O131" i="1"/>
  <c r="S139" i="1"/>
  <c r="Q139" i="1"/>
  <c r="M139" i="1"/>
  <c r="K139" i="1"/>
  <c r="O139" i="1"/>
  <c r="Q159" i="1"/>
  <c r="O159" i="1"/>
  <c r="M159" i="1"/>
  <c r="K159" i="1"/>
  <c r="S159" i="1"/>
  <c r="O171" i="1"/>
  <c r="M171" i="1"/>
  <c r="K171" i="1"/>
  <c r="S171" i="1"/>
  <c r="Q171" i="1"/>
  <c r="O183" i="1"/>
  <c r="M183" i="1"/>
  <c r="K183" i="1"/>
  <c r="S183" i="1"/>
  <c r="Q183" i="1"/>
  <c r="S191" i="1"/>
  <c r="M191" i="1"/>
  <c r="K191" i="1"/>
  <c r="Q191" i="1"/>
  <c r="O191" i="1"/>
  <c r="S203" i="1"/>
  <c r="M203" i="1"/>
  <c r="K203" i="1"/>
  <c r="Q203" i="1"/>
  <c r="O203" i="1"/>
  <c r="S215" i="1"/>
  <c r="Q215" i="1"/>
  <c r="M215" i="1"/>
  <c r="K215" i="1"/>
  <c r="O215" i="1"/>
  <c r="S227" i="1"/>
  <c r="Q227" i="1"/>
  <c r="M227" i="1"/>
  <c r="K227" i="1"/>
  <c r="O227" i="1"/>
  <c r="Q235" i="1"/>
  <c r="O235" i="1"/>
  <c r="M235" i="1"/>
  <c r="K235" i="1"/>
  <c r="S235" i="1"/>
  <c r="Q247" i="1"/>
  <c r="O247" i="1"/>
  <c r="K247" i="1"/>
  <c r="M247" i="1"/>
  <c r="S247" i="1"/>
  <c r="O259" i="1"/>
  <c r="M259" i="1"/>
  <c r="K259" i="1"/>
  <c r="S259" i="1"/>
  <c r="Q259" i="1"/>
  <c r="G256" i="1"/>
  <c r="G266" i="1"/>
  <c r="I17" i="1"/>
  <c r="I34" i="1"/>
  <c r="I48" i="1"/>
  <c r="I58" i="1"/>
  <c r="I74" i="1"/>
  <c r="I88" i="1"/>
  <c r="I98" i="1"/>
  <c r="I114" i="1"/>
  <c r="I124" i="1"/>
  <c r="I139" i="1"/>
  <c r="I155" i="1"/>
  <c r="I169" i="1"/>
  <c r="I183" i="1"/>
  <c r="I199" i="1"/>
  <c r="I213" i="1"/>
  <c r="I227" i="1"/>
  <c r="I243" i="1"/>
  <c r="I257" i="1"/>
  <c r="K20" i="1"/>
  <c r="K37" i="1"/>
  <c r="K57" i="1"/>
  <c r="K77" i="1"/>
  <c r="K97" i="1"/>
  <c r="K117" i="1"/>
  <c r="K138" i="1"/>
  <c r="K158" i="1"/>
  <c r="K182" i="1"/>
  <c r="K202" i="1"/>
  <c r="K246" i="1"/>
  <c r="K266" i="1"/>
  <c r="M28" i="1"/>
  <c r="M48" i="1"/>
  <c r="M68" i="1"/>
  <c r="S18" i="1"/>
  <c r="Q18" i="1"/>
  <c r="O18" i="1"/>
  <c r="M18" i="1"/>
  <c r="K18" i="1"/>
  <c r="I18" i="1"/>
  <c r="S31" i="1"/>
  <c r="Q31" i="1"/>
  <c r="O31" i="1"/>
  <c r="M31" i="1"/>
  <c r="K31" i="1"/>
  <c r="I31" i="1"/>
  <c r="S39" i="1"/>
  <c r="Q39" i="1"/>
  <c r="O39" i="1"/>
  <c r="M39" i="1"/>
  <c r="K39" i="1"/>
  <c r="I39" i="1"/>
  <c r="S51" i="1"/>
  <c r="Q51" i="1"/>
  <c r="O51" i="1"/>
  <c r="M51" i="1"/>
  <c r="K51" i="1"/>
  <c r="I51" i="1"/>
  <c r="S59" i="1"/>
  <c r="Q59" i="1"/>
  <c r="O59" i="1"/>
  <c r="M59" i="1"/>
  <c r="K59" i="1"/>
  <c r="I59" i="1"/>
  <c r="S71" i="1"/>
  <c r="Q71" i="1"/>
  <c r="O71" i="1"/>
  <c r="M71" i="1"/>
  <c r="K71" i="1"/>
  <c r="I71" i="1"/>
  <c r="S79" i="1"/>
  <c r="Q79" i="1"/>
  <c r="O79" i="1"/>
  <c r="M79" i="1"/>
  <c r="K79" i="1"/>
  <c r="I79" i="1"/>
  <c r="S91" i="1"/>
  <c r="Q91" i="1"/>
  <c r="O91" i="1"/>
  <c r="M91" i="1"/>
  <c r="K91" i="1"/>
  <c r="I91" i="1"/>
  <c r="S99" i="1"/>
  <c r="Q99" i="1"/>
  <c r="O99" i="1"/>
  <c r="M99" i="1"/>
  <c r="K99" i="1"/>
  <c r="I99" i="1"/>
  <c r="S111" i="1"/>
  <c r="Q111" i="1"/>
  <c r="O111" i="1"/>
  <c r="M111" i="1"/>
  <c r="K111" i="1"/>
  <c r="I111" i="1"/>
  <c r="S119" i="1"/>
  <c r="Q119" i="1"/>
  <c r="O119" i="1"/>
  <c r="M119" i="1"/>
  <c r="K119" i="1"/>
  <c r="I119" i="1"/>
  <c r="S132" i="1"/>
  <c r="Q132" i="1"/>
  <c r="O132" i="1"/>
  <c r="M132" i="1"/>
  <c r="K132" i="1"/>
  <c r="I132" i="1"/>
  <c r="S140" i="1"/>
  <c r="Q140" i="1"/>
  <c r="O140" i="1"/>
  <c r="M140" i="1"/>
  <c r="K140" i="1"/>
  <c r="I140" i="1"/>
  <c r="S152" i="1"/>
  <c r="Q152" i="1"/>
  <c r="O152" i="1"/>
  <c r="M152" i="1"/>
  <c r="K152" i="1"/>
  <c r="I152" i="1"/>
  <c r="S160" i="1"/>
  <c r="Q160" i="1"/>
  <c r="O160" i="1"/>
  <c r="M160" i="1"/>
  <c r="K160" i="1"/>
  <c r="I160" i="1"/>
  <c r="S172" i="1"/>
  <c r="Q172" i="1"/>
  <c r="O172" i="1"/>
  <c r="M172" i="1"/>
  <c r="K172" i="1"/>
  <c r="I172" i="1"/>
  <c r="S184" i="1"/>
  <c r="Q184" i="1"/>
  <c r="O184" i="1"/>
  <c r="M184" i="1"/>
  <c r="K184" i="1"/>
  <c r="I184" i="1"/>
  <c r="S192" i="1"/>
  <c r="Q192" i="1"/>
  <c r="O192" i="1"/>
  <c r="M192" i="1"/>
  <c r="K192" i="1"/>
  <c r="I192" i="1"/>
  <c r="S204" i="1"/>
  <c r="Q204" i="1"/>
  <c r="O204" i="1"/>
  <c r="M204" i="1"/>
  <c r="K204" i="1"/>
  <c r="I204" i="1"/>
  <c r="S216" i="1"/>
  <c r="Q216" i="1"/>
  <c r="O216" i="1"/>
  <c r="M216" i="1"/>
  <c r="K216" i="1"/>
  <c r="I216" i="1"/>
  <c r="S228" i="1"/>
  <c r="Q228" i="1"/>
  <c r="O228" i="1"/>
  <c r="M228" i="1"/>
  <c r="K228" i="1"/>
  <c r="I228" i="1"/>
  <c r="S248" i="1"/>
  <c r="Q248" i="1"/>
  <c r="O248" i="1"/>
  <c r="M248" i="1"/>
  <c r="K248" i="1"/>
  <c r="I248" i="1"/>
  <c r="G248" i="1"/>
  <c r="S260" i="1"/>
  <c r="Q260" i="1"/>
  <c r="O260" i="1"/>
  <c r="M260" i="1"/>
  <c r="K260" i="1"/>
  <c r="I260" i="1"/>
  <c r="G260" i="1"/>
  <c r="G243" i="1"/>
  <c r="G257" i="1"/>
  <c r="I20" i="1"/>
  <c r="I35" i="1"/>
  <c r="I49" i="1"/>
  <c r="I61" i="1"/>
  <c r="I75" i="1"/>
  <c r="I89" i="1"/>
  <c r="I101" i="1"/>
  <c r="I115" i="1"/>
  <c r="I130" i="1"/>
  <c r="I142" i="1"/>
  <c r="I156" i="1"/>
  <c r="I170" i="1"/>
  <c r="I186" i="1"/>
  <c r="I200" i="1"/>
  <c r="I214" i="1"/>
  <c r="I230" i="1"/>
  <c r="I244" i="1"/>
  <c r="I258" i="1"/>
  <c r="K26" i="1"/>
  <c r="K42" i="1"/>
  <c r="K62" i="1"/>
  <c r="K86" i="1"/>
  <c r="K122" i="1"/>
  <c r="K143" i="1"/>
  <c r="K187" i="1"/>
  <c r="K207" i="1"/>
  <c r="K231" i="1"/>
  <c r="K255" i="1"/>
  <c r="M29" i="1"/>
  <c r="M49" i="1"/>
  <c r="M69" i="1"/>
  <c r="K25" i="1"/>
  <c r="S11" i="1"/>
  <c r="Q11" i="1"/>
  <c r="O11" i="1"/>
  <c r="M11" i="1"/>
  <c r="K11" i="1"/>
  <c r="I11" i="1"/>
  <c r="S19" i="1"/>
  <c r="Q19" i="1"/>
  <c r="O19" i="1"/>
  <c r="M19" i="1"/>
  <c r="K19" i="1"/>
  <c r="I19" i="1"/>
  <c r="S32" i="1"/>
  <c r="Q32" i="1"/>
  <c r="O32" i="1"/>
  <c r="M32" i="1"/>
  <c r="K32" i="1"/>
  <c r="I32" i="1"/>
  <c r="S40" i="1"/>
  <c r="Q40" i="1"/>
  <c r="O40" i="1"/>
  <c r="M40" i="1"/>
  <c r="K40" i="1"/>
  <c r="I40" i="1"/>
  <c r="S52" i="1"/>
  <c r="Q52" i="1"/>
  <c r="O52" i="1"/>
  <c r="M52" i="1"/>
  <c r="K52" i="1"/>
  <c r="I52" i="1"/>
  <c r="S60" i="1"/>
  <c r="Q60" i="1"/>
  <c r="O60" i="1"/>
  <c r="M60" i="1"/>
  <c r="K60" i="1"/>
  <c r="I60" i="1"/>
  <c r="S72" i="1"/>
  <c r="Q72" i="1"/>
  <c r="O72" i="1"/>
  <c r="M72" i="1"/>
  <c r="K72" i="1"/>
  <c r="I72" i="1"/>
  <c r="S80" i="1"/>
  <c r="Q80" i="1"/>
  <c r="O80" i="1"/>
  <c r="M80" i="1"/>
  <c r="K80" i="1"/>
  <c r="I80" i="1"/>
  <c r="S92" i="1"/>
  <c r="Q92" i="1"/>
  <c r="O92" i="1"/>
  <c r="M92" i="1"/>
  <c r="K92" i="1"/>
  <c r="I92" i="1"/>
  <c r="S100" i="1"/>
  <c r="Q100" i="1"/>
  <c r="O100" i="1"/>
  <c r="M100" i="1"/>
  <c r="K100" i="1"/>
  <c r="I100" i="1"/>
  <c r="S112" i="1"/>
  <c r="Q112" i="1"/>
  <c r="O112" i="1"/>
  <c r="M112" i="1"/>
  <c r="K112" i="1"/>
  <c r="I112" i="1"/>
  <c r="S120" i="1"/>
  <c r="Q120" i="1"/>
  <c r="O120" i="1"/>
  <c r="M120" i="1"/>
  <c r="K120" i="1"/>
  <c r="I120" i="1"/>
  <c r="S133" i="1"/>
  <c r="Q133" i="1"/>
  <c r="O133" i="1"/>
  <c r="M133" i="1"/>
  <c r="K133" i="1"/>
  <c r="I133" i="1"/>
  <c r="S141" i="1"/>
  <c r="Q141" i="1"/>
  <c r="O141" i="1"/>
  <c r="M141" i="1"/>
  <c r="K141" i="1"/>
  <c r="I141" i="1"/>
  <c r="S153" i="1"/>
  <c r="Q153" i="1"/>
  <c r="O153" i="1"/>
  <c r="M153" i="1"/>
  <c r="K153" i="1"/>
  <c r="I153" i="1"/>
  <c r="S161" i="1"/>
  <c r="Q161" i="1"/>
  <c r="O161" i="1"/>
  <c r="M161" i="1"/>
  <c r="K161" i="1"/>
  <c r="I161" i="1"/>
  <c r="S173" i="1"/>
  <c r="Q173" i="1"/>
  <c r="O173" i="1"/>
  <c r="M173" i="1"/>
  <c r="K173" i="1"/>
  <c r="I173" i="1"/>
  <c r="S185" i="1"/>
  <c r="Q185" i="1"/>
  <c r="O185" i="1"/>
  <c r="M185" i="1"/>
  <c r="K185" i="1"/>
  <c r="I185" i="1"/>
  <c r="S193" i="1"/>
  <c r="Q193" i="1"/>
  <c r="O193" i="1"/>
  <c r="M193" i="1"/>
  <c r="K193" i="1"/>
  <c r="I193" i="1"/>
  <c r="S205" i="1"/>
  <c r="Q205" i="1"/>
  <c r="O205" i="1"/>
  <c r="M205" i="1"/>
  <c r="K205" i="1"/>
  <c r="I205" i="1"/>
  <c r="S217" i="1"/>
  <c r="Q217" i="1"/>
  <c r="O217" i="1"/>
  <c r="M217" i="1"/>
  <c r="K217" i="1"/>
  <c r="I217" i="1"/>
  <c r="S229" i="1"/>
  <c r="Q229" i="1"/>
  <c r="O229" i="1"/>
  <c r="M229" i="1"/>
  <c r="K229" i="1"/>
  <c r="I229" i="1"/>
  <c r="S241" i="1"/>
  <c r="Q241" i="1"/>
  <c r="O241" i="1"/>
  <c r="M241" i="1"/>
  <c r="K241" i="1"/>
  <c r="I241" i="1"/>
  <c r="G241" i="1"/>
  <c r="S249" i="1"/>
  <c r="Q249" i="1"/>
  <c r="O249" i="1"/>
  <c r="M249" i="1"/>
  <c r="K249" i="1"/>
  <c r="I249" i="1"/>
  <c r="G249" i="1"/>
  <c r="S261" i="1"/>
  <c r="Q261" i="1"/>
  <c r="O261" i="1"/>
  <c r="M261" i="1"/>
  <c r="K261" i="1"/>
  <c r="I261" i="1"/>
  <c r="G261" i="1"/>
  <c r="G12" i="1"/>
  <c r="G244" i="1"/>
  <c r="G258" i="1"/>
  <c r="I26" i="1"/>
  <c r="I36" i="1"/>
  <c r="I50" i="1"/>
  <c r="I62" i="1"/>
  <c r="I76" i="1"/>
  <c r="I90" i="1"/>
  <c r="I116" i="1"/>
  <c r="I131" i="1"/>
  <c r="I143" i="1"/>
  <c r="I157" i="1"/>
  <c r="I171" i="1"/>
  <c r="I187" i="1"/>
  <c r="I201" i="1"/>
  <c r="I215" i="1"/>
  <c r="I231" i="1"/>
  <c r="I245" i="1"/>
  <c r="I259" i="1"/>
  <c r="K27" i="1"/>
  <c r="K87" i="1"/>
  <c r="K107" i="1"/>
  <c r="K123" i="1"/>
  <c r="K144" i="1"/>
  <c r="K168" i="1"/>
  <c r="K188" i="1"/>
  <c r="K232" i="1"/>
  <c r="K256" i="1"/>
  <c r="M13" i="1"/>
  <c r="M34" i="1"/>
  <c r="M54" i="1"/>
  <c r="M75" i="1"/>
  <c r="S12" i="1"/>
  <c r="Q12" i="1"/>
  <c r="O12" i="1"/>
  <c r="M12" i="1"/>
  <c r="S20" i="1"/>
  <c r="Q20" i="1"/>
  <c r="O20" i="1"/>
  <c r="M20" i="1"/>
  <c r="S33" i="1"/>
  <c r="Q33" i="1"/>
  <c r="O33" i="1"/>
  <c r="M33" i="1"/>
  <c r="K33" i="1"/>
  <c r="S41" i="1"/>
  <c r="Q41" i="1"/>
  <c r="O41" i="1"/>
  <c r="M41" i="1"/>
  <c r="K41" i="1"/>
  <c r="S53" i="1"/>
  <c r="Q53" i="1"/>
  <c r="O53" i="1"/>
  <c r="M53" i="1"/>
  <c r="K53" i="1"/>
  <c r="S61" i="1"/>
  <c r="Q61" i="1"/>
  <c r="O61" i="1"/>
  <c r="M61" i="1"/>
  <c r="K61" i="1"/>
  <c r="S73" i="1"/>
  <c r="Q73" i="1"/>
  <c r="O73" i="1"/>
  <c r="M73" i="1"/>
  <c r="K73" i="1"/>
  <c r="S93" i="1"/>
  <c r="Q93" i="1"/>
  <c r="O93" i="1"/>
  <c r="M93" i="1"/>
  <c r="K93" i="1"/>
  <c r="S101" i="1"/>
  <c r="Q101" i="1"/>
  <c r="O101" i="1"/>
  <c r="M101" i="1"/>
  <c r="K101" i="1"/>
  <c r="S113" i="1"/>
  <c r="Q113" i="1"/>
  <c r="O113" i="1"/>
  <c r="M113" i="1"/>
  <c r="K113" i="1"/>
  <c r="S121" i="1"/>
  <c r="Q121" i="1"/>
  <c r="O121" i="1"/>
  <c r="M121" i="1"/>
  <c r="K121" i="1"/>
  <c r="S134" i="1"/>
  <c r="Q134" i="1"/>
  <c r="O134" i="1"/>
  <c r="M134" i="1"/>
  <c r="K134" i="1"/>
  <c r="S142" i="1"/>
  <c r="Q142" i="1"/>
  <c r="O142" i="1"/>
  <c r="M142" i="1"/>
  <c r="K142" i="1"/>
  <c r="S154" i="1"/>
  <c r="Q154" i="1"/>
  <c r="O154" i="1"/>
  <c r="M154" i="1"/>
  <c r="K154" i="1"/>
  <c r="S162" i="1"/>
  <c r="Q162" i="1"/>
  <c r="O162" i="1"/>
  <c r="M162" i="1"/>
  <c r="K162" i="1"/>
  <c r="S174" i="1"/>
  <c r="Q174" i="1"/>
  <c r="O174" i="1"/>
  <c r="M174" i="1"/>
  <c r="K174" i="1"/>
  <c r="S186" i="1"/>
  <c r="Q186" i="1"/>
  <c r="O186" i="1"/>
  <c r="M186" i="1"/>
  <c r="K186" i="1"/>
  <c r="S206" i="1"/>
  <c r="Q206" i="1"/>
  <c r="O206" i="1"/>
  <c r="M206" i="1"/>
  <c r="K206" i="1"/>
  <c r="S218" i="1"/>
  <c r="Q218" i="1"/>
  <c r="O218" i="1"/>
  <c r="M218" i="1"/>
  <c r="K218" i="1"/>
  <c r="S230" i="1"/>
  <c r="Q230" i="1"/>
  <c r="O230" i="1"/>
  <c r="M230" i="1"/>
  <c r="K230" i="1"/>
  <c r="S242" i="1"/>
  <c r="Q242" i="1"/>
  <c r="O242" i="1"/>
  <c r="M242" i="1"/>
  <c r="K242" i="1"/>
  <c r="S262" i="1"/>
  <c r="Q262" i="1"/>
  <c r="O262" i="1"/>
  <c r="M262" i="1"/>
  <c r="K262" i="1"/>
  <c r="G13" i="1"/>
  <c r="G26" i="1"/>
  <c r="G34" i="1"/>
  <c r="G42" i="1"/>
  <c r="G54" i="1"/>
  <c r="G62" i="1"/>
  <c r="G74" i="1"/>
  <c r="G86" i="1"/>
  <c r="G94" i="1"/>
  <c r="G114" i="1"/>
  <c r="G122" i="1"/>
  <c r="G135" i="1"/>
  <c r="G143" i="1"/>
  <c r="G155" i="1"/>
  <c r="G175" i="1"/>
  <c r="G187" i="1"/>
  <c r="G199" i="1"/>
  <c r="G207" i="1"/>
  <c r="G219" i="1"/>
  <c r="G231" i="1"/>
  <c r="G245" i="1"/>
  <c r="G259" i="1"/>
  <c r="I12" i="1"/>
  <c r="I27" i="1"/>
  <c r="I37" i="1"/>
  <c r="I53" i="1"/>
  <c r="I77" i="1"/>
  <c r="I93" i="1"/>
  <c r="I107" i="1"/>
  <c r="I117" i="1"/>
  <c r="I134" i="1"/>
  <c r="I144" i="1"/>
  <c r="I158" i="1"/>
  <c r="I174" i="1"/>
  <c r="I188" i="1"/>
  <c r="I202" i="1"/>
  <c r="I218" i="1"/>
  <c r="I232" i="1"/>
  <c r="I246" i="1"/>
  <c r="I262" i="1"/>
  <c r="K13" i="1"/>
  <c r="K28" i="1"/>
  <c r="K48" i="1"/>
  <c r="K68" i="1"/>
  <c r="K88" i="1"/>
  <c r="K108" i="1"/>
  <c r="K124" i="1"/>
  <c r="K145" i="1"/>
  <c r="K169" i="1"/>
  <c r="K189" i="1"/>
  <c r="K213" i="1"/>
  <c r="K233" i="1"/>
  <c r="K257" i="1"/>
  <c r="M14" i="1"/>
  <c r="M35" i="1"/>
  <c r="M55" i="1"/>
  <c r="M76" i="1"/>
  <c r="G181" i="1" l="1"/>
  <c r="P3" i="1"/>
  <c r="H3" i="1"/>
  <c r="R3" i="1"/>
  <c r="Y1" i="1"/>
  <c r="J3" i="1"/>
  <c r="N3" i="1"/>
  <c r="T181" i="1"/>
  <c r="V181" i="1"/>
  <c r="Q212" i="1"/>
  <c r="P226" i="1"/>
  <c r="J240" i="1"/>
  <c r="Q181" i="1"/>
  <c r="O212" i="1"/>
  <c r="N226" i="1"/>
  <c r="I212" i="1"/>
  <c r="H226" i="1"/>
  <c r="X212" i="1"/>
  <c r="W226" i="1"/>
  <c r="X181" i="1"/>
  <c r="L240" i="1"/>
  <c r="M181" i="1"/>
  <c r="G212" i="1"/>
  <c r="F226" i="1"/>
  <c r="V212" i="1"/>
  <c r="U226" i="1"/>
  <c r="I181" i="1"/>
  <c r="T212" i="1"/>
  <c r="C226" i="1"/>
  <c r="M226" i="1" s="1"/>
  <c r="S212" i="1"/>
  <c r="R226" i="1"/>
  <c r="S181" i="1"/>
  <c r="O181" i="1"/>
  <c r="M212" i="1"/>
  <c r="K181" i="1"/>
  <c r="T226" i="1" l="1"/>
  <c r="V226" i="1"/>
  <c r="U240" i="1"/>
  <c r="L254" i="1"/>
  <c r="X226" i="1"/>
  <c r="W240" i="1"/>
  <c r="J254" i="1"/>
  <c r="C240" i="1"/>
  <c r="M240" i="1" s="1"/>
  <c r="K226" i="1"/>
  <c r="N240" i="1"/>
  <c r="O226" i="1"/>
  <c r="S226" i="1"/>
  <c r="R240" i="1"/>
  <c r="G226" i="1"/>
  <c r="F240" i="1"/>
  <c r="Q226" i="1"/>
  <c r="P240" i="1"/>
  <c r="I226" i="1"/>
  <c r="H240" i="1"/>
  <c r="T240" i="1" l="1"/>
  <c r="N254" i="1"/>
  <c r="O240" i="1"/>
  <c r="I240" i="1"/>
  <c r="H254" i="1"/>
  <c r="J268" i="1"/>
  <c r="Q240" i="1"/>
  <c r="P254" i="1"/>
  <c r="X240" i="1"/>
  <c r="W254" i="1"/>
  <c r="G240" i="1"/>
  <c r="F254" i="1"/>
  <c r="L268" i="1"/>
  <c r="C254" i="1"/>
  <c r="V240" i="1"/>
  <c r="U254" i="1"/>
  <c r="S240" i="1"/>
  <c r="R254" i="1"/>
  <c r="K240" i="1"/>
  <c r="S254" i="1" l="1"/>
  <c r="R268" i="1"/>
  <c r="I254" i="1"/>
  <c r="H268" i="1"/>
  <c r="F268" i="1"/>
  <c r="G254" i="1"/>
  <c r="T254" i="1"/>
  <c r="X254" i="1"/>
  <c r="W268" i="1"/>
  <c r="C268" i="1"/>
  <c r="K268" i="1" s="1"/>
  <c r="V254" i="1"/>
  <c r="U268" i="1"/>
  <c r="Q254" i="1"/>
  <c r="P268" i="1"/>
  <c r="N268" i="1"/>
  <c r="O254" i="1"/>
  <c r="M254" i="1"/>
  <c r="K254" i="1"/>
  <c r="G268" i="1" l="1"/>
  <c r="Q268" i="1"/>
  <c r="V268" i="1"/>
  <c r="I268" i="1"/>
  <c r="C270" i="1"/>
  <c r="B3" i="1"/>
  <c r="Y3" i="1" s="1"/>
  <c r="S268" i="1"/>
  <c r="M268" i="1"/>
  <c r="O268" i="1"/>
  <c r="X268" i="1"/>
  <c r="T3" i="1" l="1"/>
  <c r="U3" i="1"/>
  <c r="W3" i="1"/>
</calcChain>
</file>

<file path=xl/sharedStrings.xml><?xml version="1.0" encoding="utf-8"?>
<sst xmlns="http://schemas.openxmlformats.org/spreadsheetml/2006/main" count="882" uniqueCount="389">
  <si>
    <t>PRIMARIE COALIZIONE "INSIEME PER ROMA" 2021</t>
  </si>
  <si>
    <t>I MUNICIPIO</t>
  </si>
  <si>
    <t>INDIRIZZO</t>
  </si>
  <si>
    <t>QUARTIERI (in cui sono collocati)</t>
  </si>
  <si>
    <t>CENTRO STORICO</t>
  </si>
  <si>
    <t>VIA ANDREA DORIA,  18 - ANGOLO VIA GIORDANO BRUNO</t>
  </si>
  <si>
    <t>TRIONFALE</t>
  </si>
  <si>
    <t>PIAZZA GIUSEPPE MAZZINI - FRONTE BNL</t>
  </si>
  <si>
    <t>DELLA VITTORIA</t>
  </si>
  <si>
    <t>PIAZZA S. MARIA LIBERATRICE</t>
  </si>
  <si>
    <t>TESTACCIO</t>
  </si>
  <si>
    <t>PIAZZA INDIPENDENZA</t>
  </si>
  <si>
    <t>CASTRO PRETORIO</t>
  </si>
  <si>
    <t>PIAZZA SANTA CECILIA</t>
  </si>
  <si>
    <t>TRASTEVERE</t>
  </si>
  <si>
    <t>PIAZZA MADONNA DEI MONTI - ANGOLO VIA DEI SERPENTI</t>
  </si>
  <si>
    <t>MONTI</t>
  </si>
  <si>
    <t>PIAZZA VITTORIO EMANUELE II - FRONTE VIA DELLO STATUTO</t>
  </si>
  <si>
    <t>ESQUILINO</t>
  </si>
  <si>
    <t>PIAZZA SAN COSIMATO - ANGOLO VIA BERTANI</t>
  </si>
  <si>
    <t>VIALE GIULIO CESARE,  171 - ANGOLO VIA OTTAVIANO</t>
  </si>
  <si>
    <t>PRATI</t>
  </si>
  <si>
    <t>II MUNICIPIO</t>
  </si>
  <si>
    <t>LARGO SOMALIA</t>
  </si>
  <si>
    <t>TRIESTE</t>
  </si>
  <si>
    <t>PIAZZA AMBA ALAGI</t>
  </si>
  <si>
    <t>AFRICANO</t>
  </si>
  <si>
    <t>PIAZZA VERDI</t>
  </si>
  <si>
    <t>PINCIANO</t>
  </si>
  <si>
    <t>PIAZZA MELOZZO DA FORLI'</t>
  </si>
  <si>
    <t>FLAMINIO</t>
  </si>
  <si>
    <t>PIAZZA EUCLIDE</t>
  </si>
  <si>
    <t>PIAZZA FIUME</t>
  </si>
  <si>
    <t>PINCIANO-SALARIO</t>
  </si>
  <si>
    <t>PIAZZA BUENOS AIRES</t>
  </si>
  <si>
    <t>SALARIO</t>
  </si>
  <si>
    <t>PIAZZA GRECIA</t>
  </si>
  <si>
    <t>VILLAGGIO OLIMPICO</t>
  </si>
  <si>
    <t>PIAZZA LEDRO</t>
  </si>
  <si>
    <t>PIAZZA SANT’EMERENZIANA</t>
  </si>
  <si>
    <t>PIAZZA VERBANO</t>
  </si>
  <si>
    <t>PIAZZA GIMMA</t>
  </si>
  <si>
    <t>PIAZZA BOLOGNA</t>
  </si>
  <si>
    <t>NOMENTANO</t>
  </si>
  <si>
    <t>PIAZZA GIOVANNI WINCKELMANN</t>
  </si>
  <si>
    <t>PIAZZA LECCE</t>
  </si>
  <si>
    <t>PIAZZALE DELLE PROVINCE</t>
  </si>
  <si>
    <t>LARGO DEI FALISCI</t>
  </si>
  <si>
    <t>SAN LORENZO</t>
  </si>
  <si>
    <t>III MUNICIPIO</t>
  </si>
  <si>
    <t>LARGO FRATELLI LUMIÈRE (lato dx parcheggio)</t>
  </si>
  <si>
    <t>BUFALOTTA</t>
  </si>
  <si>
    <t xml:space="preserve">PIAZZA OTTAVIANO VIMERCATI (2 ) </t>
  </si>
  <si>
    <t>VAL MELAINA TUFELLO</t>
  </si>
  <si>
    <t xml:space="preserve">PIAZZA DEI VOCAZIONISTI 26 (di fronte vetreria) </t>
  </si>
  <si>
    <t>FIDENE</t>
  </si>
  <si>
    <t>PIAZZA MONTE BALDO fronte civico 2 (2 )</t>
  </si>
  <si>
    <t>MONTE SACRO</t>
  </si>
  <si>
    <t xml:space="preserve">PIAZZA TALENTI 7-8 </t>
  </si>
  <si>
    <t>TALENTI</t>
  </si>
  <si>
    <t xml:space="preserve">VIA CONCA D'ORO 143 (all'interno del Mercatino) </t>
  </si>
  <si>
    <t>CONCA D'ORO</t>
  </si>
  <si>
    <t xml:space="preserve">LARGO SERGIO PUGLIESE (capolinea autobus) </t>
  </si>
  <si>
    <t xml:space="preserve">VIA ISOLE CURZOLANE (altezza piazza Euganei fronte Mercato coperto) </t>
  </si>
  <si>
    <t>TUFELLO</t>
  </si>
  <si>
    <t xml:space="preserve">VIA SALARIA altezza via S. Antonio da Padova </t>
  </si>
  <si>
    <t>SALARIA</t>
  </si>
  <si>
    <t xml:space="preserve">VIALE LINA CAVALIERI 3 (parrocchia S. Ugo) </t>
  </si>
  <si>
    <t>SERPENTARA</t>
  </si>
  <si>
    <t>VIA CARMELO BENE (angolo via Soldati)</t>
  </si>
  <si>
    <t>PORTA DI ROMA</t>
  </si>
  <si>
    <t xml:space="preserve">VIA BUFALOTTA 229 (antistante parcheggio liceo Nomentano) </t>
  </si>
  <si>
    <t xml:space="preserve">VIA DI TOR SAN GIOVANNI angolo Via Goffredo Bellonci </t>
  </si>
  <si>
    <t>CINQUINA BUFALOTTA</t>
  </si>
  <si>
    <t xml:space="preserve">PIAZZA MINUCCIANO lato giornalaio </t>
  </si>
  <si>
    <t xml:space="preserve">VAL MELAINA </t>
  </si>
  <si>
    <t>VIA VAL DI FASSA (angolo Via Val Chisone)</t>
  </si>
  <si>
    <t>IV MUNICIPIO</t>
  </si>
  <si>
    <t>PIAZZA DI SANTA MARIA CONSOLATRICE</t>
  </si>
  <si>
    <t>CASAL BERTONE</t>
  </si>
  <si>
    <t>VIA RUBELLIA angolo VIA CASALBIANCO</t>
  </si>
  <si>
    <t>SETTECAMINI</t>
  </si>
  <si>
    <t>VIA CASTROPIGNATANO angolo CERCE MAGGIORE,  24</t>
  </si>
  <si>
    <t>CASE ROSSE</t>
  </si>
  <si>
    <t>VIA CORINALDO,  70</t>
  </si>
  <si>
    <t>SAN BASILIO</t>
  </si>
  <si>
    <t>LARGO BELTRAMELLI</t>
  </si>
  <si>
    <t>PORTONACCIO</t>
  </si>
  <si>
    <t>PIAZZA BALSAMO CRIVELLI accanto giornalaio</t>
  </si>
  <si>
    <t>CASAL BRUCIATO</t>
  </si>
  <si>
    <t>VIA GIOVANNI MICHELOTTI,  57</t>
  </si>
  <si>
    <t>PIETRALATA</t>
  </si>
  <si>
    <t>VIA DEL PEPERINO</t>
  </si>
  <si>
    <t>VIA GROTTE DI GREGNA,  56-A</t>
  </si>
  <si>
    <t>TIB. III</t>
  </si>
  <si>
    <t>VIA MEUCCIO RUINI N°3</t>
  </si>
  <si>
    <t>COLLI ANIENE</t>
  </si>
  <si>
    <t>VIA DONATO MENICHELLA accanto edicola</t>
  </si>
  <si>
    <t>TORRACCIA</t>
  </si>
  <si>
    <t>LARGO RUSSELL</t>
  </si>
  <si>
    <t>CASAL DE' PAZZI</t>
  </si>
  <si>
    <t>VIA CASAL DE' PAZZI N°92</t>
  </si>
  <si>
    <t>V MUNICIPIO</t>
  </si>
  <si>
    <t>VIA DEL CAMPO 48/F, angolo Viale Alessandrino (parte adiacente centro anziani )</t>
  </si>
  <si>
    <t>ALESSANDRINO</t>
  </si>
  <si>
    <t>PIAZZA DEI MIRTI (parte centrale, vicino entrata metro C)</t>
  </si>
  <si>
    <t>CENTOCELLE</t>
  </si>
  <si>
    <t xml:space="preserve">VIA DEGLI ABETI Inizio (parte larga marciapiede) </t>
  </si>
  <si>
    <t>PIAZZA TEOFRASTO (area vicino entrata Pup)</t>
  </si>
  <si>
    <t xml:space="preserve">PIAZZA DEI CASALI DE LA RUSTICA  (fronte sezione PD La Rustica) </t>
  </si>
  <si>
    <t>LA RUSTICA</t>
  </si>
  <si>
    <t>VIA DEL PIGNETO 131-137 uscita metro</t>
  </si>
  <si>
    <t>PIGNETO</t>
  </si>
  <si>
    <t>LARGO SAN LUCA EVANGELISTA (di fronte alla chiesa)</t>
  </si>
  <si>
    <t>PRENESTINO LABICANO</t>
  </si>
  <si>
    <t>PIAZZA DE CUPIS (lato scuola, vicino fermata bus)</t>
  </si>
  <si>
    <t>TOR  SAPIENZA</t>
  </si>
  <si>
    <t>GIARDINI DEMAR</t>
  </si>
  <si>
    <t xml:space="preserve">TOR TRE TESTE </t>
  </si>
  <si>
    <t>LARGO PETAZZONI (di fronte archi acquedotto)</t>
  </si>
  <si>
    <t>TOR PIGNATTARA QUADRARO</t>
  </si>
  <si>
    <t>LARGO DEI QUINTILI</t>
  </si>
  <si>
    <t>VIA DINO PENAZZATO (angolo via COLLATINA area parchetto)</t>
  </si>
  <si>
    <t>COLLATINO</t>
  </si>
  <si>
    <t>VIALE VENEZIA GIULIA (angolo via Rovigno d'Istria)</t>
  </si>
  <si>
    <t>VILLA GORDIANI</t>
  </si>
  <si>
    <t>LARGO IRPINIA (angolo viale Telese, in alternativa Viale Partenope altezza civico 72 marciapiede centrale)</t>
  </si>
  <si>
    <t>LARGO AGOSTA (vicino edicola)</t>
  </si>
  <si>
    <t>TOR DE SCHIAVI</t>
  </si>
  <si>
    <t xml:space="preserve">LARGO SAN GERARDO MAIELLA (di fronte alla chiesa) </t>
  </si>
  <si>
    <t>VILLA DE SANTIS</t>
  </si>
  <si>
    <t>VI MUNICIPIO</t>
  </si>
  <si>
    <t>VIA PRENESTINA 1222</t>
  </si>
  <si>
    <t>COLLE PRENESTINO</t>
  </si>
  <si>
    <t>VIALE CALTAGIRONE 442</t>
  </si>
  <si>
    <t>PONTE DI NONA</t>
  </si>
  <si>
    <t>VIA MONSIGNOR PIETRO ORSI 41</t>
  </si>
  <si>
    <t>COLLE DEGLI ABETI</t>
  </si>
  <si>
    <t>VIA CANTIANO (PARCHEGGIO SUPERMERCATO ELITE)</t>
  </si>
  <si>
    <t>CORCOLLE</t>
  </si>
  <si>
    <t>VIA MASSA SAN GIULIANO 337</t>
  </si>
  <si>
    <t>CASTELVERDE</t>
  </si>
  <si>
    <t>PIAZZA SAN VITTORINO</t>
  </si>
  <si>
    <t>SAN VITTORINO</t>
  </si>
  <si>
    <t>LARGO MONREALE</t>
  </si>
  <si>
    <t>BORGHESIANA</t>
  </si>
  <si>
    <t>VIA CASILINA 1842 - COLLINA DELLA PACE</t>
  </si>
  <si>
    <t>FINOCCHIO</t>
  </si>
  <si>
    <t>VIA ELISABETTA CANORI MORA 7</t>
  </si>
  <si>
    <t>TORRE SPACCATA</t>
  </si>
  <si>
    <t>VIA AUGUSTO LUPI - PARCO MANCINI</t>
  </si>
  <si>
    <t>PIAZZA DEI CIGNI</t>
  </si>
  <si>
    <t>TORRE MAURA</t>
  </si>
  <si>
    <t>LARGO DEI COLOMBI 8</t>
  </si>
  <si>
    <t>PIAZZA DI CARCARICOLA ANGOLO VIA G. CAPRONI</t>
  </si>
  <si>
    <t>TOR VERGATA</t>
  </si>
  <si>
    <t>VIA CARLO SANTARELLI 98</t>
  </si>
  <si>
    <t>GIARDINETTI</t>
  </si>
  <si>
    <t>VIA DELL’ARCHEOLOGIA,  ANGOLO VIA ANDERLONI (PARCO)</t>
  </si>
  <si>
    <t>TORBELLAMONACA</t>
  </si>
  <si>
    <t>VIA TORRENOVA 148</t>
  </si>
  <si>
    <t>TORRE ANGELA</t>
  </si>
  <si>
    <t>LARGO MENGARONI 11</t>
  </si>
  <si>
    <t>GROTTE CELONI</t>
  </si>
  <si>
    <t>PIAZZA ERASMO PIAGGIO</t>
  </si>
  <si>
    <t>VILLAGGIO BREDA</t>
  </si>
  <si>
    <t>VII MUNICIPIO</t>
  </si>
  <si>
    <t>LARGO COLLI ALBANI (angolo via M. Menghini)</t>
  </si>
  <si>
    <t>COLLI ALBANI</t>
  </si>
  <si>
    <t>PIAZZA ZAMA (angolo via Siria)</t>
  </si>
  <si>
    <t>APPIO LATINO</t>
  </si>
  <si>
    <t>VIA APPIA NUOVA,  416 ( area antistante cinema Maestoso)</t>
  </si>
  <si>
    <t>APPIA NUOVA</t>
  </si>
  <si>
    <t>VIA LA SPEZIA (angolo via Orvieto)</t>
  </si>
  <si>
    <t>SAN GIOVANNI</t>
  </si>
  <si>
    <t>VIA NOCERA UMBRA,  1 (aiuola centrale,  incrocio con via Tuscolana)</t>
  </si>
  <si>
    <t>APPIO LATINO VILLA LAIS</t>
  </si>
  <si>
    <t>LARGO ANDREA BERARDI (angolo via Petrocelli,  fronte bar)</t>
  </si>
  <si>
    <t>ROMANINA</t>
  </si>
  <si>
    <t>LARGO APPIO CLAUDIO (altezza civico 386)</t>
  </si>
  <si>
    <t>APPIO CLAUDIO</t>
  </si>
  <si>
    <t>VIA GALVANODELLA VOLPE (fronte incrocio con via Angelo Brelich)</t>
  </si>
  <si>
    <t>TOR VERGATA GIARDINETTI</t>
  </si>
  <si>
    <t>VlA GIUSEPPE CHIOVENDA,  64 (giardino circolo PD)</t>
  </si>
  <si>
    <t>DON BOSCO</t>
  </si>
  <si>
    <t>CINECITTA' EST</t>
  </si>
  <si>
    <t>LARGO SPARTACO (area adiacente edicola)</t>
  </si>
  <si>
    <t>TUSCOLANO</t>
  </si>
  <si>
    <t>MORENA</t>
  </si>
  <si>
    <t>PIAZZA DEI CONSOLI (di fronte alla Torretta)</t>
  </si>
  <si>
    <t>DON BOSCO NUMIDIO QUADRATO</t>
  </si>
  <si>
    <t>LARGO PADRE LEONARDO BELLO</t>
  </si>
  <si>
    <t>APPIO PIGNATELLI</t>
  </si>
  <si>
    <t>PARCO VIA SAN GIORGIO MORGETO</t>
  </si>
  <si>
    <t>OSTERIA DEL CURATO</t>
  </si>
  <si>
    <t>PIAZZA DON BOSCO</t>
  </si>
  <si>
    <t>VIII MUNICIPIO</t>
  </si>
  <si>
    <t>PIAZZA DEL GAZOMETRO</t>
  </si>
  <si>
    <t>OSTIENSE</t>
  </si>
  <si>
    <t xml:space="preserve">CIRCONVALLAZIONE OSTIENSE fronte Chiesa di Santa Galla </t>
  </si>
  <si>
    <t>PIAZZA BARTOLOMEO ROMANO fronte Teatro Palladium</t>
  </si>
  <si>
    <t>GARBATELLA</t>
  </si>
  <si>
    <t>SAN PAOLO</t>
  </si>
  <si>
    <t>VIA SALVATORE PINCHERLE angolo Via della Vasca Navale</t>
  </si>
  <si>
    <t>LARGO BENEDETTO BOMPIANI</t>
  </si>
  <si>
    <t>TOR MARANCIA</t>
  </si>
  <si>
    <t>VIALE DI TOR MARANCIA fronte Parrocchia Nostra Signora di Lourdes</t>
  </si>
  <si>
    <t>PIAZZA CADUTI DELLA MONTAGNOLA angolo Viale Pico della Mirandola</t>
  </si>
  <si>
    <t>MONTAGNOLA</t>
  </si>
  <si>
    <t>VIA BALDOVINETTI angolo Largo del Bronzino</t>
  </si>
  <si>
    <t>ARDEATINO</t>
  </si>
  <si>
    <t>VIA MARIO RIGAMONTI fronte Centro Commerciale "I Granai"</t>
  </si>
  <si>
    <t xml:space="preserve">VIA ERMINIO SPALLA fonte Mercato Roma70 </t>
  </si>
  <si>
    <t>ROMA 70</t>
  </si>
  <si>
    <t>IX MUNICIPIO</t>
  </si>
  <si>
    <t>LARGO PETER BENENSON (adiacente sede Circolo PD Municipale)</t>
  </si>
  <si>
    <t xml:space="preserve">LAURENTINO </t>
  </si>
  <si>
    <t xml:space="preserve">VIA LAURENTINA (altezza civico 635 incrocio con via Sinigaglia lato edicola), </t>
  </si>
  <si>
    <t>LAURENTINO GIULIANO, DALMATA</t>
  </si>
  <si>
    <t>VIALE EUROPA (ang. Viale Pasteur lato Unicredit)</t>
  </si>
  <si>
    <t>E.U.R.</t>
  </si>
  <si>
    <t xml:space="preserve">LARGO CANNELLA 7 (spazio antistante farmacia) </t>
  </si>
  <si>
    <t>SPINACETO TOR DE’ CENCI</t>
  </si>
  <si>
    <t>PIAZZA CINA (spazio adiacente il monumento detto “Tetano”)</t>
  </si>
  <si>
    <t xml:space="preserve">TORRINO SUD E MEZZOCAMMINO </t>
  </si>
  <si>
    <t>VIA MELDOLA (altezza civico 102 spazio adiacente il parcheggio del mercato)</t>
  </si>
  <si>
    <t>FONTE MERAVIGLIOSA</t>
  </si>
  <si>
    <t>VIA PIANETA TERRA (altezza civico 44 antistante il parcheggio del cinema Stardust)</t>
  </si>
  <si>
    <t>DECIMA TORRINO</t>
  </si>
  <si>
    <t>VIA CASTEL DI LEVA 371</t>
  </si>
  <si>
    <t>CASTEL DI LEVA</t>
  </si>
  <si>
    <t>LARGO CASTEL BOLOGNESE  incrocio via Copparo (fronte, stazione)</t>
  </si>
  <si>
    <t>VITINIA</t>
  </si>
  <si>
    <t>X MUNICIPIO</t>
  </si>
  <si>
    <t>PIAZZA SAN PIER DAMIANI</t>
  </si>
  <si>
    <t>CASAL BERNOCCHI</t>
  </si>
  <si>
    <t>PIAZZA ANCO MARZIO</t>
  </si>
  <si>
    <t>LIDO DI OSTIA LEVANTE</t>
  </si>
  <si>
    <t>VIA MAR ROSSO N. 317</t>
  </si>
  <si>
    <t>PIAZZA DEL SOMMERGIBILE</t>
  </si>
  <si>
    <t>LIDO DI OSTIA PONENTE</t>
  </si>
  <si>
    <t>PIAZZA ESCHILO</t>
  </si>
  <si>
    <t>AXA</t>
  </si>
  <si>
    <t>PIAZZA GREGORIOPOLI</t>
  </si>
  <si>
    <t>OSTIA ANTICA</t>
  </si>
  <si>
    <t>VIA PIRGOTELE</t>
  </si>
  <si>
    <t>CASAL PALOCCO</t>
  </si>
  <si>
    <t>PIAZZA SAN LEONARDO DA PORTO MAURIZIO</t>
  </si>
  <si>
    <t>ACILIA</t>
  </si>
  <si>
    <t>VIA UMBERTO GIORDANO ANGOLO VIA LUIGI CHERUBINI</t>
  </si>
  <si>
    <t>INFERNETTO</t>
  </si>
  <si>
    <t>PIAZZA SEGANTINI</t>
  </si>
  <si>
    <t>VIA MASSIMO TROISI ANGOLO VIA PAOLO STOPPA</t>
  </si>
  <si>
    <t>GIARDINO DI ROMA</t>
  </si>
  <si>
    <t>VIA ANTONIO CRIMINALI (PARCO VITTIME DEL FEMMINICIDIO)</t>
  </si>
  <si>
    <t>ACILIA NORD</t>
  </si>
  <si>
    <t>XI MUNICIPIO</t>
  </si>
  <si>
    <t>PIAZZA CATERINA CICETTI</t>
  </si>
  <si>
    <t>TRULLO</t>
  </si>
  <si>
    <t>PIAZZA ENRICO FERMI</t>
  </si>
  <si>
    <t>MARCONI</t>
  </si>
  <si>
    <t>VIA ODERISI DA GUBBIO 16 lato sinistro della Parrocchia Gesù Divino Lavoratore</t>
  </si>
  <si>
    <t>VIA PIETRO VENTURI angolo VIA LEOPOLDO RUSPOLI</t>
  </si>
  <si>
    <t>PORTUENSE</t>
  </si>
  <si>
    <t>LARGO LA LOGGIA</t>
  </si>
  <si>
    <t xml:space="preserve">VIA DELLA MAGLIANA,  239 </t>
  </si>
  <si>
    <t>MAGLIANA</t>
  </si>
  <si>
    <t xml:space="preserve">VIA POGGIO VERDE angolo VIA DI CASETTA MATTEI </t>
  </si>
  <si>
    <t>CASETTA MATTEI</t>
  </si>
  <si>
    <t xml:space="preserve">VIA DELL’ORATORIO DAMASIANO angolo BOSCO DEGLI ARVALI </t>
  </si>
  <si>
    <t>COLLE DEL SOLE</t>
  </si>
  <si>
    <t xml:space="preserve">VIA PORTUENSE 1493 </t>
  </si>
  <si>
    <t>PONTE GALERIA</t>
  </si>
  <si>
    <t>XII MUNICIPIO</t>
  </si>
  <si>
    <t>VIA VANNI (ingresso Parco)</t>
  </si>
  <si>
    <t>MASSIMINA</t>
  </si>
  <si>
    <t>LARGO QUARONI (vicino edicola)</t>
  </si>
  <si>
    <t>BRAVETTA</t>
  </si>
  <si>
    <t>PIAZZA DI DONNA OLIMPIA,  5</t>
  </si>
  <si>
    <t>DONNA OLIMPIA</t>
  </si>
  <si>
    <t>VIALE DEI COLLI PORTUENSI ANGOLO LARGO DI COROMOTO</t>
  </si>
  <si>
    <t>COLLI PORTURNSI</t>
  </si>
  <si>
    <t>LARGO ORIANI</t>
  </si>
  <si>
    <t>MONTEVERDE VECCHIO</t>
  </si>
  <si>
    <t>PIAZZA BIAGIO PACE</t>
  </si>
  <si>
    <t>PIAZZA FRANCESCO CUCCHI (INCROCIO TRA VIALE DEI QUATTRO VETRI E VIA FRATELLI BONNET)</t>
  </si>
  <si>
    <t>PIAZZA IPPOLITO NIEVO (SUL LATO OPPOSTO ALL'EX FERROVIA,  OVVERO angolo via UGO BASSI)</t>
  </si>
  <si>
    <t>PORTA PORTESE</t>
  </si>
  <si>
    <t>XIII MUNICIPIO</t>
  </si>
  <si>
    <t>VIA GRAZIANO 15, cortile sede PD XIII AURELIO</t>
  </si>
  <si>
    <t>AURELIO</t>
  </si>
  <si>
    <t>PIAZZALE GREGORIO VII altezza civico 5/6 Caffè NeroScuro</t>
  </si>
  <si>
    <t>CAVALLEGGERI</t>
  </si>
  <si>
    <t>PIAZZA PIO XI / VIA GREGORIO VII altezza Unicredit</t>
  </si>
  <si>
    <t>VIA DI VAL CANNUTA altezza civico 180 parcheggio taxi</t>
  </si>
  <si>
    <t>VAL CANNUTA</t>
  </si>
  <si>
    <t>PIAZZA PIO IX</t>
  </si>
  <si>
    <t>PRIMAVALLE</t>
  </si>
  <si>
    <t>PIAZZA ORMEA</t>
  </si>
  <si>
    <t>CASALOTTI</t>
  </si>
  <si>
    <t>MONTESPACCATO</t>
  </si>
  <si>
    <t xml:space="preserve">VIA DI TORREVECCHIA alt.civ. 904/906 fronte Supermercato Lidl </t>
  </si>
  <si>
    <t>TORREVECCHIA</t>
  </si>
  <si>
    <t>VALLE AURELIA</t>
  </si>
  <si>
    <t>XIV MUNICIPIO</t>
  </si>
  <si>
    <t>PIAZZA GUADALUPE</t>
  </si>
  <si>
    <t>MONTE MARIO</t>
  </si>
  <si>
    <t>VIA ZUBIENA 11</t>
  </si>
  <si>
    <t>TRAGLIATELLA</t>
  </si>
  <si>
    <t>VIA VIVI GIOI</t>
  </si>
  <si>
    <t>OTTAVIA PALMAROLA</t>
  </si>
  <si>
    <t>VIA SS. ABACUC ED AUDIFACE</t>
  </si>
  <si>
    <t>SELVA CANDIDA</t>
  </si>
  <si>
    <t>VIA MONTIGLIO</t>
  </si>
  <si>
    <t>PINETO GEMELLI</t>
  </si>
  <si>
    <t>PIAZZA S. ZACCARIA PAPA</t>
  </si>
  <si>
    <t>PRIMAVALLE TORREVECCHIA</t>
  </si>
  <si>
    <t>LARGO NELLA MORTARA già A. DONAGGIO</t>
  </si>
  <si>
    <t>PIAZZA DELLA BALDUINA</t>
  </si>
  <si>
    <t>BALDUINA</t>
  </si>
  <si>
    <t>PIAZZA GIOVENALE</t>
  </si>
  <si>
    <t>XV MUNICIPIO</t>
  </si>
  <si>
    <t xml:space="preserve">VIA CASSIA, 726 </t>
  </si>
  <si>
    <t>CASSIA</t>
  </si>
  <si>
    <t xml:space="preserve">VIA CASSIA, 931 angolo via la Moletta </t>
  </si>
  <si>
    <t>PARCO PAPACCI ingresso</t>
  </si>
  <si>
    <t>GROTTAROSSA</t>
  </si>
  <si>
    <t>TOMBA DI NERONE</t>
  </si>
  <si>
    <t xml:space="preserve">VIA DELLA FARNESINA, 37 </t>
  </si>
  <si>
    <t>FARNESINA</t>
  </si>
  <si>
    <t xml:space="preserve">PIAZZA MONTELEONE DA SPOLETO </t>
  </si>
  <si>
    <t>TOR DI QUINTO COLLINA FLEMING</t>
  </si>
  <si>
    <t xml:space="preserve">VIA FERRERO DA CAMBIANO angolo piazza di Vigna Stelluti </t>
  </si>
  <si>
    <t>TOR DI QUINTO VIGNA STELLUTI</t>
  </si>
  <si>
    <t xml:space="preserve">PIAZZA DEL DAZIO </t>
  </si>
  <si>
    <t>LA STORTA</t>
  </si>
  <si>
    <t>CESANO</t>
  </si>
  <si>
    <t xml:space="preserve">VIA INVERIGO 28 </t>
  </si>
  <si>
    <t>PRIMA PORTA</t>
  </si>
  <si>
    <t xml:space="preserve">VIA MONTI DELLA VALCHETTA area giochi di fronte alla fontana </t>
  </si>
  <si>
    <t>LABARO</t>
  </si>
  <si>
    <t xml:space="preserve">VIA DI VALLE MURICANA </t>
  </si>
  <si>
    <t>VIGNA CLARA</t>
  </si>
  <si>
    <t>LARGO LEONARDO DA VINCI</t>
  </si>
  <si>
    <t>PIAZZA SAN GIOVANNI DI DIO (MONTEVERDE NUOVO)</t>
  </si>
  <si>
    <t>LARGO SPERLONGA</t>
  </si>
  <si>
    <t>PIAZZA ANTONIO BASSO</t>
  </si>
  <si>
    <t>VIALE DI VALLE AURELIA 92</t>
  </si>
  <si>
    <t>VIA DI MONTESPACCATO 31</t>
  </si>
  <si>
    <t>PIAZZA MILETO</t>
  </si>
  <si>
    <t>VIALE ClAMARRA, 120</t>
  </si>
  <si>
    <t>VIA DEI SETTE METRI, 45</t>
  </si>
  <si>
    <t>PIAZZA FARNESE - LATO VIA DEL GALLO</t>
  </si>
  <si>
    <t>GAZEBO, PRESIDENTI E SEZIONI ELETTORALI ABBINATE</t>
  </si>
  <si>
    <t>LARGO GOLDONI</t>
  </si>
  <si>
    <t>GUALTIERI</t>
  </si>
  <si>
    <t>CAUDO</t>
  </si>
  <si>
    <t>BATTAGLIA</t>
  </si>
  <si>
    <t>FASSINA</t>
  </si>
  <si>
    <t>GRANCIO</t>
  </si>
  <si>
    <t>ZEVI</t>
  </si>
  <si>
    <t>CIANI</t>
  </si>
  <si>
    <t>VOTI</t>
  </si>
  <si>
    <t>PERCENTUALE</t>
  </si>
  <si>
    <t xml:space="preserve">BIANCHE </t>
  </si>
  <si>
    <t xml:space="preserve">NULLE </t>
  </si>
  <si>
    <t>SCHEDE</t>
  </si>
  <si>
    <t>VOTI VALIDI</t>
  </si>
  <si>
    <t>VOTANTI</t>
  </si>
  <si>
    <t>ON LINE</t>
  </si>
  <si>
    <t xml:space="preserve"> </t>
  </si>
  <si>
    <t>TOTALE I MUNICIPIO</t>
  </si>
  <si>
    <t>TOTALE II MUNICIPIO</t>
  </si>
  <si>
    <t>TOTALE III MUNICIPIO</t>
  </si>
  <si>
    <t>TOTALE IV MUNICIPIO</t>
  </si>
  <si>
    <t>TOTALE V MUNICIPIO</t>
  </si>
  <si>
    <t>TOTALE VIII MUNICIPIO</t>
  </si>
  <si>
    <t>TOTALE VII MUNICIPIO</t>
  </si>
  <si>
    <t>TOTALE IX MUNICIPIO</t>
  </si>
  <si>
    <t>TOTALE X MUNICIPIO</t>
  </si>
  <si>
    <t>TOTALE XI MUNICIPIO</t>
  </si>
  <si>
    <t>TOTALE XII MUNICIPIO</t>
  </si>
  <si>
    <t>TOTALE XIII MUNICIPIO</t>
  </si>
  <si>
    <t>TOTALE XIV MUNICIPIO</t>
  </si>
  <si>
    <t>TOTALE XV MUNICIPIO</t>
  </si>
  <si>
    <t>TOTALE VOTANTI</t>
  </si>
  <si>
    <t>GAZEBO</t>
  </si>
  <si>
    <t>ELETTORI CHE HANNO VOTATO SOLO PER I MUNICIPI</t>
  </si>
  <si>
    <t>TOTALE VI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</si>
</sst>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Border="0"/>
  </cellStyleXfs>
  <cellXfs count="73">
    <xf numFmtId="0" fontId="0" fillId="0" borderId="0" xfId="0"/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right" vertical="center"/>
    </xf>
    <xf numFmtId="10" fontId="9" fillId="4" borderId="1" xfId="0" applyNumberFormat="1" applyFont="1" applyFill="1" applyBorder="1" applyAlignment="1">
      <alignment horizontal="center" vertical="center"/>
    </xf>
    <xf numFmtId="10" fontId="9" fillId="4" borderId="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right" vertical="center"/>
    </xf>
    <xf numFmtId="10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right" vertical="center"/>
    </xf>
    <xf numFmtId="10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0" fontId="13" fillId="0" borderId="2" xfId="0" applyNumberFormat="1" applyFont="1" applyFill="1" applyBorder="1" applyAlignment="1">
      <alignment horizontal="center" vertical="center"/>
    </xf>
    <xf numFmtId="10" fontId="13" fillId="0" borderId="4" xfId="0" applyNumberFormat="1" applyFont="1" applyFill="1" applyBorder="1" applyAlignment="1">
      <alignment horizontal="center" vertical="center"/>
    </xf>
    <xf numFmtId="10" fontId="13" fillId="0" borderId="3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V271"/>
  <sheetViews>
    <sheetView tabSelected="1" topLeftCell="B1" zoomScale="87" zoomScaleNormal="87" workbookViewId="0">
      <pane xSplit="4" ySplit="9" topLeftCell="F260" activePane="bottomRight" state="frozen"/>
      <selection activeCell="B1" sqref="B1"/>
      <selection pane="topRight" activeCell="C1" sqref="C1"/>
      <selection pane="bottomLeft" activeCell="B10" sqref="B10"/>
      <selection pane="bottomRight" activeCell="Y12" sqref="Y12"/>
    </sheetView>
  </sheetViews>
  <sheetFormatPr baseColWidth="10" defaultColWidth="9.1640625" defaultRowHeight="20" customHeight="1" x14ac:dyDescent="0.2"/>
  <cols>
    <col min="1" max="1" width="83.83203125" style="24" bestFit="1" customWidth="1"/>
    <col min="2" max="2" width="24" style="54" bestFit="1" customWidth="1"/>
    <col min="3" max="3" width="8.6640625" style="59" bestFit="1" customWidth="1"/>
    <col min="4" max="4" width="26.5" style="24" customWidth="1"/>
    <col min="5" max="5" width="29.5" style="24" bestFit="1" customWidth="1"/>
    <col min="6" max="6" width="6.5" style="51" bestFit="1" customWidth="1"/>
    <col min="7" max="7" width="12.83203125" style="24" bestFit="1" customWidth="1"/>
    <col min="8" max="8" width="6.5" style="52" bestFit="1" customWidth="1"/>
    <col min="9" max="9" width="18" style="24" customWidth="1"/>
    <col min="10" max="10" width="5.33203125" style="52" bestFit="1" customWidth="1"/>
    <col min="11" max="11" width="15.6640625" style="24" customWidth="1"/>
    <col min="12" max="12" width="5.33203125" style="51" bestFit="1" customWidth="1"/>
    <col min="13" max="13" width="16.33203125" style="24" customWidth="1"/>
    <col min="14" max="14" width="7.5" style="51" bestFit="1" customWidth="1"/>
    <col min="15" max="15" width="12.83203125" style="53" bestFit="1" customWidth="1"/>
    <col min="16" max="16" width="7.5" style="51" bestFit="1" customWidth="1"/>
    <col min="17" max="17" width="19.1640625" style="53" customWidth="1"/>
    <col min="18" max="18" width="7.5" style="51" bestFit="1" customWidth="1"/>
    <col min="19" max="19" width="20.83203125" style="53" customWidth="1"/>
    <col min="20" max="20" width="18.1640625" style="53" customWidth="1"/>
    <col min="21" max="21" width="7.5" style="51" bestFit="1" customWidth="1"/>
    <col min="22" max="22" width="12.83203125" style="53" bestFit="1" customWidth="1"/>
    <col min="23" max="23" width="7.5" style="51" bestFit="1" customWidth="1"/>
    <col min="24" max="24" width="12.83203125" style="53" bestFit="1" customWidth="1"/>
    <col min="25" max="25" width="28.83203125" style="24" customWidth="1"/>
    <col min="26" max="16384" width="9.1640625" style="24"/>
  </cols>
  <sheetData>
    <row r="1" spans="1:25" ht="20" customHeight="1" x14ac:dyDescent="0.2">
      <c r="B1" s="64" t="s">
        <v>368</v>
      </c>
      <c r="C1" s="68" t="s">
        <v>370</v>
      </c>
      <c r="D1" s="68"/>
      <c r="E1" s="68"/>
      <c r="F1" s="64">
        <f>SUBTOTAL(9,F10:F20,F26:F42,F48:F62,F68:F80,F86:F101,F107:F146,F152:F162,F168:F176,F182:F193,F199:F207,F213:F221,F227:F235,F241:F249,F255:F266,F269)</f>
        <v>28561</v>
      </c>
      <c r="G1" s="65"/>
      <c r="H1" s="64">
        <f t="shared" ref="H1" si="0">SUBTOTAL(9,H10:H20,H26:H42,H48:H62,H68:H80,H86:H101,H107:H146,H152:H162,H168:H176,H182:H193,H199:H207,H213:H221,H227:H235,H241:H249,H255:H266,H269)</f>
        <v>7388</v>
      </c>
      <c r="I1" s="65"/>
      <c r="J1" s="64">
        <f t="shared" ref="J1" si="1">SUBTOTAL(9,J10:J20,J26:J42,J48:J62,J68:J80,J86:J101,J107:J146,J152:J162,J168:J176,J182:J193,J199:J207,J213:J221,J227:J235,J241:J249,J255:J266,J269)</f>
        <v>2987</v>
      </c>
      <c r="K1" s="65"/>
      <c r="L1" s="64">
        <f t="shared" ref="L1" si="2">SUBTOTAL(9,L10:L20,L26:L42,L48:L62,L68:L80,L86:L101,L107:L146,L152:L162,L168:L176,L182:L193,L199:L207,L213:L221,L227:L235,L241:L249,L255:L266,L269)</f>
        <v>2625</v>
      </c>
      <c r="M1" s="65"/>
      <c r="N1" s="64">
        <f t="shared" ref="N1" si="3">SUBTOTAL(9,N10:N20,N26:N42,N48:N62,N68:N80,N86:N101,N107:N146,N152:N162,N168:N176,N182:N193,N199:N207,N213:N221,N227:N235,N241:N249,N255:N266,N269)</f>
        <v>497</v>
      </c>
      <c r="O1" s="65"/>
      <c r="P1" s="64">
        <f t="shared" ref="P1" si="4">SUBTOTAL(9,P10:P20,P26:P42,P48:P62,P68:P80,P86:P101,P107:P146,P152:P162,P168:P176,P182:P193,P199:P207,P213:P221,P227:P235,P241:P249,P255:P266,P269)</f>
        <v>1663</v>
      </c>
      <c r="Q1" s="65"/>
      <c r="R1" s="64">
        <f t="shared" ref="R1" si="5">SUBTOTAL(9,R10:R20,R26:R42,R48:R62,R68:R80,R86:R101,R107:R146,R152:R162,R168:R176,R182:R193,R199:R207,R213:R221,R227:R235,R241:R249,R255:R266,R269)</f>
        <v>3372</v>
      </c>
      <c r="S1" s="65"/>
      <c r="T1" s="64">
        <f>F1+H1+J1+L1+N1+P1+R1</f>
        <v>47093</v>
      </c>
      <c r="U1" s="64">
        <f t="shared" ref="U1" si="6">SUBTOTAL(9,U10:U20,U26:U42,U48:U62,U68:U80,U86:U101,U107:U146,U152:U162,U168:U176,U182:U193,U199:U207,U213:U221,U227:U235,U241:U249,U255:U266,U269)</f>
        <v>1079</v>
      </c>
      <c r="V1" s="65"/>
      <c r="W1" s="64">
        <f t="shared" ref="W1" si="7">SUBTOTAL(9,W10:W20,W26:W42,W48:W62,W68:W80,W86:W101,W107:W146,W152:W162,W168:W176,W182:W193,W199:W207,W213:W221,W227:W235,W241:W249,W255:W266,W269)</f>
        <v>452</v>
      </c>
      <c r="X1" s="65"/>
      <c r="Y1" s="64">
        <f>T1+U1+W1</f>
        <v>48624</v>
      </c>
    </row>
    <row r="2" spans="1:25" ht="20" customHeight="1" x14ac:dyDescent="0.2">
      <c r="A2" s="25"/>
      <c r="B2" s="64" t="s">
        <v>368</v>
      </c>
      <c r="C2" s="68"/>
      <c r="D2" s="68"/>
      <c r="E2" s="68"/>
      <c r="F2" s="64"/>
      <c r="G2" s="65"/>
      <c r="H2" s="64"/>
      <c r="I2" s="65"/>
      <c r="J2" s="64"/>
      <c r="K2" s="65"/>
      <c r="L2" s="64"/>
      <c r="M2" s="65"/>
      <c r="N2" s="64"/>
      <c r="O2" s="65"/>
      <c r="P2" s="64"/>
      <c r="Q2" s="65"/>
      <c r="R2" s="64"/>
      <c r="S2" s="65"/>
      <c r="T2" s="64"/>
      <c r="U2" s="64"/>
      <c r="V2" s="65"/>
      <c r="W2" s="64"/>
      <c r="X2" s="65"/>
      <c r="Y2" s="64"/>
    </row>
    <row r="3" spans="1:25" ht="20" customHeight="1" x14ac:dyDescent="0.2">
      <c r="A3" s="26" t="s">
        <v>0</v>
      </c>
      <c r="B3" s="66">
        <f>SUBTOTAL(9,C10:C269)</f>
        <v>48624</v>
      </c>
      <c r="C3" s="66" t="s">
        <v>386</v>
      </c>
      <c r="D3" s="66"/>
      <c r="E3" s="66"/>
      <c r="F3" s="67">
        <f>((F1)/T1)</f>
        <v>0.60648079332384852</v>
      </c>
      <c r="G3" s="67"/>
      <c r="H3" s="67">
        <f>((H1)/T1)</f>
        <v>0.15688106512645192</v>
      </c>
      <c r="I3" s="67"/>
      <c r="J3" s="67">
        <f>((J1)/T1)</f>
        <v>6.3427685643301548E-2</v>
      </c>
      <c r="K3" s="67"/>
      <c r="L3" s="67">
        <f>((L1)/T1)</f>
        <v>5.5740768267046055E-2</v>
      </c>
      <c r="M3" s="67"/>
      <c r="N3" s="67">
        <f>((N1)/T1)</f>
        <v>1.055358545856072E-2</v>
      </c>
      <c r="O3" s="67"/>
      <c r="P3" s="67">
        <f>((P1)/T1)</f>
        <v>3.531310385832289E-2</v>
      </c>
      <c r="Q3" s="67"/>
      <c r="R3" s="67">
        <f>((R1)/T1)</f>
        <v>7.1602998322468303E-2</v>
      </c>
      <c r="S3" s="67"/>
      <c r="T3" s="69">
        <f>((T1)/C270)</f>
        <v>0.96851349128002628</v>
      </c>
      <c r="U3" s="67">
        <f>(U1/C270)</f>
        <v>2.2190687726225733E-2</v>
      </c>
      <c r="V3" s="67"/>
      <c r="W3" s="67">
        <f>(W1/C270)</f>
        <v>9.2958209937479431E-3</v>
      </c>
      <c r="X3" s="67"/>
      <c r="Y3" s="64">
        <f>B3-T1-U1-W1</f>
        <v>0</v>
      </c>
    </row>
    <row r="4" spans="1:25" ht="20" customHeight="1" x14ac:dyDescent="0.2">
      <c r="A4" s="25"/>
      <c r="B4" s="66"/>
      <c r="C4" s="66"/>
      <c r="D4" s="6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70"/>
      <c r="U4" s="67"/>
      <c r="V4" s="67"/>
      <c r="W4" s="67"/>
      <c r="X4" s="67"/>
      <c r="Y4" s="67"/>
    </row>
    <row r="5" spans="1:25" s="28" customFormat="1" ht="20" customHeight="1" x14ac:dyDescent="0.2">
      <c r="A5" s="27" t="s">
        <v>353</v>
      </c>
      <c r="B5" s="66"/>
      <c r="C5" s="66"/>
      <c r="D5" s="66"/>
      <c r="E5" s="6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71"/>
      <c r="U5" s="67"/>
      <c r="V5" s="67"/>
      <c r="W5" s="67"/>
      <c r="X5" s="67"/>
      <c r="Y5" s="67"/>
    </row>
    <row r="6" spans="1:25" ht="20" customHeight="1" x14ac:dyDescent="0.2">
      <c r="A6" s="25"/>
      <c r="B6" s="66"/>
      <c r="C6" s="66"/>
      <c r="D6" s="66"/>
      <c r="E6" s="66"/>
      <c r="F6" s="64" t="s">
        <v>355</v>
      </c>
      <c r="G6" s="65"/>
      <c r="H6" s="64" t="s">
        <v>356</v>
      </c>
      <c r="I6" s="65"/>
      <c r="J6" s="64" t="s">
        <v>357</v>
      </c>
      <c r="K6" s="65"/>
      <c r="L6" s="64" t="s">
        <v>358</v>
      </c>
      <c r="M6" s="65"/>
      <c r="N6" s="64" t="s">
        <v>359</v>
      </c>
      <c r="O6" s="65"/>
      <c r="P6" s="64" t="s">
        <v>360</v>
      </c>
      <c r="Q6" s="65"/>
      <c r="R6" s="64" t="s">
        <v>361</v>
      </c>
      <c r="S6" s="65"/>
      <c r="T6" s="64" t="s">
        <v>367</v>
      </c>
      <c r="U6" s="64" t="s">
        <v>364</v>
      </c>
      <c r="V6" s="65"/>
      <c r="W6" s="64" t="s">
        <v>365</v>
      </c>
      <c r="X6" s="65"/>
      <c r="Y6" s="72" t="s">
        <v>387</v>
      </c>
    </row>
    <row r="7" spans="1:25" ht="20" customHeight="1" x14ac:dyDescent="0.2">
      <c r="A7" s="29" t="s">
        <v>1</v>
      </c>
      <c r="B7" s="66"/>
      <c r="C7" s="66"/>
      <c r="D7" s="66"/>
      <c r="E7" s="66"/>
      <c r="F7" s="64"/>
      <c r="G7" s="65"/>
      <c r="H7" s="64"/>
      <c r="I7" s="65"/>
      <c r="J7" s="64"/>
      <c r="K7" s="65"/>
      <c r="L7" s="64"/>
      <c r="M7" s="65"/>
      <c r="N7" s="64"/>
      <c r="O7" s="65"/>
      <c r="P7" s="64"/>
      <c r="Q7" s="65"/>
      <c r="R7" s="64"/>
      <c r="S7" s="65"/>
      <c r="T7" s="64"/>
      <c r="U7" s="64"/>
      <c r="V7" s="65"/>
      <c r="W7" s="64"/>
      <c r="X7" s="65"/>
      <c r="Y7" s="72"/>
    </row>
    <row r="8" spans="1:25" ht="20" customHeight="1" x14ac:dyDescent="0.2">
      <c r="A8" s="25" t="s">
        <v>2</v>
      </c>
      <c r="B8" s="66"/>
      <c r="C8" s="66"/>
      <c r="D8" s="66"/>
      <c r="E8" s="66"/>
      <c r="F8" s="64"/>
      <c r="G8" s="65"/>
      <c r="H8" s="64"/>
      <c r="I8" s="65"/>
      <c r="J8" s="64"/>
      <c r="K8" s="65"/>
      <c r="L8" s="64"/>
      <c r="M8" s="65"/>
      <c r="N8" s="64"/>
      <c r="O8" s="65"/>
      <c r="P8" s="64"/>
      <c r="Q8" s="65"/>
      <c r="R8" s="64"/>
      <c r="S8" s="65"/>
      <c r="T8" s="64"/>
      <c r="U8" s="64"/>
      <c r="V8" s="65"/>
      <c r="W8" s="64"/>
      <c r="X8" s="65"/>
      <c r="Y8" s="72"/>
    </row>
    <row r="9" spans="1:25" ht="20" customHeight="1" x14ac:dyDescent="0.2">
      <c r="A9" s="25"/>
      <c r="B9" s="58"/>
      <c r="C9" s="38" t="s">
        <v>368</v>
      </c>
      <c r="D9" s="30"/>
      <c r="E9" s="25"/>
      <c r="F9" s="31" t="s">
        <v>362</v>
      </c>
      <c r="G9" s="32" t="s">
        <v>363</v>
      </c>
      <c r="H9" s="31" t="s">
        <v>362</v>
      </c>
      <c r="I9" s="32" t="s">
        <v>363</v>
      </c>
      <c r="J9" s="31" t="s">
        <v>362</v>
      </c>
      <c r="K9" s="32" t="s">
        <v>363</v>
      </c>
      <c r="L9" s="31" t="s">
        <v>362</v>
      </c>
      <c r="M9" s="32" t="s">
        <v>363</v>
      </c>
      <c r="N9" s="31" t="s">
        <v>366</v>
      </c>
      <c r="O9" s="32" t="s">
        <v>363</v>
      </c>
      <c r="P9" s="31" t="s">
        <v>366</v>
      </c>
      <c r="Q9" s="32" t="s">
        <v>363</v>
      </c>
      <c r="R9" s="31" t="s">
        <v>366</v>
      </c>
      <c r="S9" s="32" t="s">
        <v>363</v>
      </c>
      <c r="T9" s="32" t="s">
        <v>366</v>
      </c>
      <c r="U9" s="31" t="s">
        <v>366</v>
      </c>
      <c r="V9" s="32" t="s">
        <v>363</v>
      </c>
      <c r="W9" s="31" t="s">
        <v>366</v>
      </c>
      <c r="X9" s="32" t="s">
        <v>363</v>
      </c>
    </row>
    <row r="10" spans="1:25" ht="33.75" customHeight="1" x14ac:dyDescent="0.2">
      <c r="A10" s="33" t="s">
        <v>352</v>
      </c>
      <c r="B10" s="50" t="s">
        <v>1</v>
      </c>
      <c r="C10" s="42">
        <v>283</v>
      </c>
      <c r="D10" s="33" t="s">
        <v>352</v>
      </c>
      <c r="E10" s="25" t="s">
        <v>4</v>
      </c>
      <c r="F10" s="34">
        <v>158</v>
      </c>
      <c r="G10" s="35">
        <f>((F10)/T10)</f>
        <v>0.57454545454545458</v>
      </c>
      <c r="H10" s="36">
        <v>70</v>
      </c>
      <c r="I10" s="35">
        <f>((H10)/T10)</f>
        <v>0.25454545454545452</v>
      </c>
      <c r="J10" s="36">
        <v>10</v>
      </c>
      <c r="K10" s="35">
        <f>((J10)/T10)</f>
        <v>3.6363636363636362E-2</v>
      </c>
      <c r="L10" s="34">
        <v>5</v>
      </c>
      <c r="M10" s="35">
        <f>((L10)/T10)</f>
        <v>1.8181818181818181E-2</v>
      </c>
      <c r="N10" s="34">
        <v>1</v>
      </c>
      <c r="O10" s="37">
        <f>((N10)/T10)</f>
        <v>3.6363636363636364E-3</v>
      </c>
      <c r="P10" s="34">
        <v>12</v>
      </c>
      <c r="Q10" s="37">
        <f>((P10)/T10)</f>
        <v>4.363636363636364E-2</v>
      </c>
      <c r="R10" s="34">
        <v>19</v>
      </c>
      <c r="S10" s="37">
        <f>((R10)/T10)</f>
        <v>6.9090909090909092E-2</v>
      </c>
      <c r="T10" s="38">
        <f>SUBTOTAL(9,F10,H10,J10,L10,N10,P10,R10)</f>
        <v>275</v>
      </c>
      <c r="U10" s="34">
        <v>4</v>
      </c>
      <c r="V10" s="37">
        <f>((U10)/C10)</f>
        <v>1.4134275618374558E-2</v>
      </c>
      <c r="W10" s="34">
        <v>4</v>
      </c>
      <c r="X10" s="37">
        <f>((W10)/C10)</f>
        <v>1.4134275618374558E-2</v>
      </c>
    </row>
    <row r="11" spans="1:25" ht="33.75" customHeight="1" x14ac:dyDescent="0.2">
      <c r="A11" s="33" t="s">
        <v>5</v>
      </c>
      <c r="B11" s="50" t="s">
        <v>1</v>
      </c>
      <c r="C11" s="42">
        <v>286</v>
      </c>
      <c r="D11" s="33" t="s">
        <v>5</v>
      </c>
      <c r="E11" s="25" t="s">
        <v>6</v>
      </c>
      <c r="F11" s="34">
        <v>175</v>
      </c>
      <c r="G11" s="35">
        <f t="shared" ref="G11:G20" si="8">((F11)/T11)</f>
        <v>0.61403508771929827</v>
      </c>
      <c r="H11" s="36">
        <v>49</v>
      </c>
      <c r="I11" s="35">
        <f t="shared" ref="I11:I20" si="9">((H11)/T11)</f>
        <v>0.17192982456140352</v>
      </c>
      <c r="J11" s="36">
        <v>7</v>
      </c>
      <c r="K11" s="35">
        <f t="shared" ref="K11:K20" si="10">((J11)/T11)</f>
        <v>2.456140350877193E-2</v>
      </c>
      <c r="L11" s="34">
        <v>14</v>
      </c>
      <c r="M11" s="35">
        <f t="shared" ref="M11:M20" si="11">((L11)/T11)</f>
        <v>4.912280701754386E-2</v>
      </c>
      <c r="N11" s="34">
        <v>2</v>
      </c>
      <c r="O11" s="37">
        <f t="shared" ref="O11:O20" si="12">((N11)/T11)</f>
        <v>7.0175438596491229E-3</v>
      </c>
      <c r="P11" s="34">
        <v>11</v>
      </c>
      <c r="Q11" s="37">
        <f t="shared" ref="Q11:Q20" si="13">((P11)/T11)</f>
        <v>3.8596491228070177E-2</v>
      </c>
      <c r="R11" s="34">
        <v>27</v>
      </c>
      <c r="S11" s="37">
        <f t="shared" ref="S11:S20" si="14">((R11)/T11)</f>
        <v>9.4736842105263161E-2</v>
      </c>
      <c r="T11" s="38">
        <f t="shared" ref="T11:T20" si="15">SUBTOTAL(9,F11,H11,J11,L11,N11,P11,R11)</f>
        <v>285</v>
      </c>
      <c r="U11" s="34">
        <v>0</v>
      </c>
      <c r="V11" s="37">
        <f t="shared" ref="V11:V20" si="16">((U11)/C11)</f>
        <v>0</v>
      </c>
      <c r="W11" s="34">
        <v>1</v>
      </c>
      <c r="X11" s="37">
        <f t="shared" ref="X11:X20" si="17">((W11)/C11)</f>
        <v>3.4965034965034965E-3</v>
      </c>
    </row>
    <row r="12" spans="1:25" ht="33.75" customHeight="1" x14ac:dyDescent="0.2">
      <c r="A12" s="33" t="s">
        <v>7</v>
      </c>
      <c r="B12" s="50" t="s">
        <v>1</v>
      </c>
      <c r="C12" s="42">
        <v>565</v>
      </c>
      <c r="D12" s="33" t="s">
        <v>7</v>
      </c>
      <c r="E12" s="25" t="s">
        <v>8</v>
      </c>
      <c r="F12" s="34">
        <v>349</v>
      </c>
      <c r="G12" s="35">
        <f t="shared" si="8"/>
        <v>0.62432915921288012</v>
      </c>
      <c r="H12" s="36">
        <v>113</v>
      </c>
      <c r="I12" s="35">
        <f t="shared" si="9"/>
        <v>0.20214669051878353</v>
      </c>
      <c r="J12" s="36">
        <v>14</v>
      </c>
      <c r="K12" s="35">
        <f t="shared" si="10"/>
        <v>2.5044722719141325E-2</v>
      </c>
      <c r="L12" s="34">
        <v>24</v>
      </c>
      <c r="M12" s="35">
        <f t="shared" si="11"/>
        <v>4.2933810375670838E-2</v>
      </c>
      <c r="N12" s="34">
        <v>2</v>
      </c>
      <c r="O12" s="37">
        <f t="shared" si="12"/>
        <v>3.5778175313059034E-3</v>
      </c>
      <c r="P12" s="34">
        <v>29</v>
      </c>
      <c r="Q12" s="37">
        <f t="shared" si="13"/>
        <v>5.1878354203935599E-2</v>
      </c>
      <c r="R12" s="34">
        <v>28</v>
      </c>
      <c r="S12" s="37">
        <f t="shared" si="14"/>
        <v>5.008944543828265E-2</v>
      </c>
      <c r="T12" s="38">
        <f t="shared" si="15"/>
        <v>559</v>
      </c>
      <c r="U12" s="34">
        <v>3</v>
      </c>
      <c r="V12" s="37">
        <f t="shared" si="16"/>
        <v>5.3097345132743362E-3</v>
      </c>
      <c r="W12" s="34">
        <v>3</v>
      </c>
      <c r="X12" s="37">
        <f t="shared" si="17"/>
        <v>5.3097345132743362E-3</v>
      </c>
    </row>
    <row r="13" spans="1:25" ht="33.75" customHeight="1" x14ac:dyDescent="0.2">
      <c r="A13" s="33" t="s">
        <v>9</v>
      </c>
      <c r="B13" s="50" t="s">
        <v>1</v>
      </c>
      <c r="C13" s="42">
        <v>681</v>
      </c>
      <c r="D13" s="33" t="s">
        <v>9</v>
      </c>
      <c r="E13" s="25" t="s">
        <v>10</v>
      </c>
      <c r="F13" s="34">
        <v>527</v>
      </c>
      <c r="G13" s="35">
        <f t="shared" si="8"/>
        <v>0.77958579881656809</v>
      </c>
      <c r="H13" s="36">
        <v>71</v>
      </c>
      <c r="I13" s="35">
        <f t="shared" si="9"/>
        <v>0.10502958579881656</v>
      </c>
      <c r="J13" s="36">
        <v>24</v>
      </c>
      <c r="K13" s="35">
        <f t="shared" si="10"/>
        <v>3.5502958579881658E-2</v>
      </c>
      <c r="L13" s="34">
        <v>11</v>
      </c>
      <c r="M13" s="35">
        <f t="shared" si="11"/>
        <v>1.6272189349112426E-2</v>
      </c>
      <c r="N13" s="34">
        <v>9</v>
      </c>
      <c r="O13" s="37">
        <f t="shared" si="12"/>
        <v>1.3313609467455622E-2</v>
      </c>
      <c r="P13" s="34">
        <v>14</v>
      </c>
      <c r="Q13" s="37">
        <f t="shared" si="13"/>
        <v>2.0710059171597635E-2</v>
      </c>
      <c r="R13" s="34">
        <v>20</v>
      </c>
      <c r="S13" s="37">
        <f t="shared" si="14"/>
        <v>2.9585798816568046E-2</v>
      </c>
      <c r="T13" s="38">
        <f t="shared" si="15"/>
        <v>676</v>
      </c>
      <c r="U13" s="34">
        <v>3</v>
      </c>
      <c r="V13" s="37">
        <f t="shared" si="16"/>
        <v>4.4052863436123352E-3</v>
      </c>
      <c r="W13" s="34">
        <v>2</v>
      </c>
      <c r="X13" s="37">
        <f t="shared" si="17"/>
        <v>2.936857562408223E-3</v>
      </c>
    </row>
    <row r="14" spans="1:25" ht="33.75" customHeight="1" x14ac:dyDescent="0.2">
      <c r="A14" s="33" t="s">
        <v>11</v>
      </c>
      <c r="B14" s="50" t="s">
        <v>1</v>
      </c>
      <c r="C14" s="42">
        <v>131</v>
      </c>
      <c r="D14" s="33" t="s">
        <v>11</v>
      </c>
      <c r="E14" s="25" t="s">
        <v>12</v>
      </c>
      <c r="F14" s="34">
        <v>77</v>
      </c>
      <c r="G14" s="35">
        <f t="shared" si="8"/>
        <v>0.5968992248062015</v>
      </c>
      <c r="H14" s="36">
        <v>26</v>
      </c>
      <c r="I14" s="35">
        <f t="shared" si="9"/>
        <v>0.20155038759689922</v>
      </c>
      <c r="J14" s="36">
        <v>0</v>
      </c>
      <c r="K14" s="35">
        <f t="shared" si="10"/>
        <v>0</v>
      </c>
      <c r="L14" s="34">
        <v>9</v>
      </c>
      <c r="M14" s="35">
        <f t="shared" si="11"/>
        <v>6.9767441860465115E-2</v>
      </c>
      <c r="N14" s="34">
        <v>1</v>
      </c>
      <c r="O14" s="37">
        <f t="shared" si="12"/>
        <v>7.7519379844961239E-3</v>
      </c>
      <c r="P14" s="34">
        <v>5</v>
      </c>
      <c r="Q14" s="37">
        <f t="shared" si="13"/>
        <v>3.875968992248062E-2</v>
      </c>
      <c r="R14" s="34">
        <v>11</v>
      </c>
      <c r="S14" s="37">
        <f t="shared" si="14"/>
        <v>8.5271317829457363E-2</v>
      </c>
      <c r="T14" s="38">
        <f t="shared" si="15"/>
        <v>129</v>
      </c>
      <c r="U14" s="34">
        <v>1</v>
      </c>
      <c r="V14" s="37">
        <f t="shared" si="16"/>
        <v>7.6335877862595417E-3</v>
      </c>
      <c r="W14" s="34">
        <v>1</v>
      </c>
      <c r="X14" s="37">
        <f t="shared" si="17"/>
        <v>7.6335877862595417E-3</v>
      </c>
    </row>
    <row r="15" spans="1:25" ht="33.75" customHeight="1" x14ac:dyDescent="0.2">
      <c r="A15" s="33" t="s">
        <v>13</v>
      </c>
      <c r="B15" s="50" t="s">
        <v>1</v>
      </c>
      <c r="C15" s="42">
        <v>94</v>
      </c>
      <c r="D15" s="33" t="s">
        <v>13</v>
      </c>
      <c r="E15" s="25" t="s">
        <v>14</v>
      </c>
      <c r="F15" s="34">
        <v>44</v>
      </c>
      <c r="G15" s="35">
        <f t="shared" si="8"/>
        <v>0.47826086956521741</v>
      </c>
      <c r="H15" s="36">
        <v>11</v>
      </c>
      <c r="I15" s="35">
        <f t="shared" si="9"/>
        <v>0.11956521739130435</v>
      </c>
      <c r="J15" s="36">
        <v>5</v>
      </c>
      <c r="K15" s="35">
        <f t="shared" si="10"/>
        <v>5.434782608695652E-2</v>
      </c>
      <c r="L15" s="34">
        <v>2</v>
      </c>
      <c r="M15" s="35">
        <f t="shared" si="11"/>
        <v>2.1739130434782608E-2</v>
      </c>
      <c r="N15" s="34">
        <v>1</v>
      </c>
      <c r="O15" s="37">
        <f t="shared" si="12"/>
        <v>1.0869565217391304E-2</v>
      </c>
      <c r="P15" s="34">
        <v>0</v>
      </c>
      <c r="Q15" s="37">
        <f t="shared" si="13"/>
        <v>0</v>
      </c>
      <c r="R15" s="34">
        <v>29</v>
      </c>
      <c r="S15" s="37">
        <f t="shared" si="14"/>
        <v>0.31521739130434784</v>
      </c>
      <c r="T15" s="38">
        <f t="shared" si="15"/>
        <v>92</v>
      </c>
      <c r="U15" s="34">
        <v>2</v>
      </c>
      <c r="V15" s="37">
        <f t="shared" si="16"/>
        <v>2.1276595744680851E-2</v>
      </c>
      <c r="W15" s="34">
        <v>0</v>
      </c>
      <c r="X15" s="37">
        <f t="shared" si="17"/>
        <v>0</v>
      </c>
    </row>
    <row r="16" spans="1:25" ht="33.75" customHeight="1" x14ac:dyDescent="0.2">
      <c r="A16" s="33" t="s">
        <v>15</v>
      </c>
      <c r="B16" s="50" t="s">
        <v>1</v>
      </c>
      <c r="C16" s="42">
        <v>387</v>
      </c>
      <c r="D16" s="33" t="s">
        <v>15</v>
      </c>
      <c r="E16" s="25" t="s">
        <v>16</v>
      </c>
      <c r="F16" s="34">
        <v>212</v>
      </c>
      <c r="G16" s="35">
        <f t="shared" si="8"/>
        <v>0.55789473684210522</v>
      </c>
      <c r="H16" s="36">
        <v>76</v>
      </c>
      <c r="I16" s="35">
        <f t="shared" si="9"/>
        <v>0.2</v>
      </c>
      <c r="J16" s="36">
        <v>13</v>
      </c>
      <c r="K16" s="35">
        <f t="shared" si="10"/>
        <v>3.4210526315789476E-2</v>
      </c>
      <c r="L16" s="34">
        <v>31</v>
      </c>
      <c r="M16" s="35">
        <f t="shared" si="11"/>
        <v>8.1578947368421056E-2</v>
      </c>
      <c r="N16" s="34">
        <v>1</v>
      </c>
      <c r="O16" s="37">
        <f t="shared" si="12"/>
        <v>2.631578947368421E-3</v>
      </c>
      <c r="P16" s="34">
        <v>24</v>
      </c>
      <c r="Q16" s="37">
        <f t="shared" si="13"/>
        <v>6.3157894736842107E-2</v>
      </c>
      <c r="R16" s="34">
        <v>23</v>
      </c>
      <c r="S16" s="37">
        <f t="shared" si="14"/>
        <v>6.0526315789473685E-2</v>
      </c>
      <c r="T16" s="38">
        <f t="shared" si="15"/>
        <v>380</v>
      </c>
      <c r="U16" s="34">
        <v>5</v>
      </c>
      <c r="V16" s="37">
        <f t="shared" si="16"/>
        <v>1.2919896640826873E-2</v>
      </c>
      <c r="W16" s="34">
        <v>2</v>
      </c>
      <c r="X16" s="37">
        <f t="shared" si="17"/>
        <v>5.1679586563307496E-3</v>
      </c>
    </row>
    <row r="17" spans="1:48" ht="33.75" customHeight="1" x14ac:dyDescent="0.2">
      <c r="A17" s="33" t="s">
        <v>17</v>
      </c>
      <c r="B17" s="50" t="s">
        <v>1</v>
      </c>
      <c r="C17" s="42">
        <v>418</v>
      </c>
      <c r="D17" s="33" t="s">
        <v>17</v>
      </c>
      <c r="E17" s="25" t="s">
        <v>18</v>
      </c>
      <c r="F17" s="34">
        <v>180</v>
      </c>
      <c r="G17" s="35">
        <f t="shared" si="8"/>
        <v>0.43689320388349512</v>
      </c>
      <c r="H17" s="36">
        <v>77</v>
      </c>
      <c r="I17" s="35">
        <f t="shared" si="9"/>
        <v>0.18689320388349515</v>
      </c>
      <c r="J17" s="36">
        <v>67</v>
      </c>
      <c r="K17" s="35">
        <f t="shared" si="10"/>
        <v>0.16262135922330098</v>
      </c>
      <c r="L17" s="34">
        <v>52</v>
      </c>
      <c r="M17" s="35">
        <f t="shared" si="11"/>
        <v>0.12621359223300971</v>
      </c>
      <c r="N17" s="34">
        <v>1</v>
      </c>
      <c r="O17" s="37">
        <f t="shared" si="12"/>
        <v>2.4271844660194173E-3</v>
      </c>
      <c r="P17" s="34">
        <v>12</v>
      </c>
      <c r="Q17" s="37">
        <f t="shared" si="13"/>
        <v>2.9126213592233011E-2</v>
      </c>
      <c r="R17" s="34">
        <v>23</v>
      </c>
      <c r="S17" s="37">
        <f t="shared" si="14"/>
        <v>5.5825242718446605E-2</v>
      </c>
      <c r="T17" s="38">
        <f t="shared" si="15"/>
        <v>412</v>
      </c>
      <c r="U17" s="34">
        <v>6</v>
      </c>
      <c r="V17" s="37">
        <f t="shared" si="16"/>
        <v>1.4354066985645933E-2</v>
      </c>
      <c r="W17" s="34">
        <v>0</v>
      </c>
      <c r="X17" s="37">
        <f t="shared" si="17"/>
        <v>0</v>
      </c>
    </row>
    <row r="18" spans="1:48" ht="33.75" customHeight="1" x14ac:dyDescent="0.2">
      <c r="A18" s="33" t="s">
        <v>19</v>
      </c>
      <c r="B18" s="50" t="s">
        <v>1</v>
      </c>
      <c r="C18" s="42">
        <v>466</v>
      </c>
      <c r="D18" s="33" t="s">
        <v>19</v>
      </c>
      <c r="E18" s="25" t="s">
        <v>14</v>
      </c>
      <c r="F18" s="34">
        <v>203</v>
      </c>
      <c r="G18" s="35">
        <f t="shared" si="8"/>
        <v>0.44812362030905079</v>
      </c>
      <c r="H18" s="36">
        <v>51</v>
      </c>
      <c r="I18" s="35">
        <f t="shared" si="9"/>
        <v>0.11258278145695365</v>
      </c>
      <c r="J18" s="36">
        <v>15</v>
      </c>
      <c r="K18" s="35">
        <f t="shared" si="10"/>
        <v>3.3112582781456956E-2</v>
      </c>
      <c r="L18" s="34">
        <v>13</v>
      </c>
      <c r="M18" s="35">
        <f t="shared" si="11"/>
        <v>2.8697571743929361E-2</v>
      </c>
      <c r="N18" s="34">
        <v>2</v>
      </c>
      <c r="O18" s="37">
        <f t="shared" si="12"/>
        <v>4.4150110375275938E-3</v>
      </c>
      <c r="P18" s="34">
        <v>34</v>
      </c>
      <c r="Q18" s="37">
        <f t="shared" si="13"/>
        <v>7.505518763796909E-2</v>
      </c>
      <c r="R18" s="34">
        <v>135</v>
      </c>
      <c r="S18" s="37">
        <f t="shared" si="14"/>
        <v>0.29801324503311261</v>
      </c>
      <c r="T18" s="38">
        <f t="shared" si="15"/>
        <v>453</v>
      </c>
      <c r="U18" s="34">
        <v>7</v>
      </c>
      <c r="V18" s="37">
        <f t="shared" si="16"/>
        <v>1.5021459227467811E-2</v>
      </c>
      <c r="W18" s="34">
        <v>6</v>
      </c>
      <c r="X18" s="37">
        <f t="shared" si="17"/>
        <v>1.2875536480686695E-2</v>
      </c>
    </row>
    <row r="19" spans="1:48" ht="33.75" customHeight="1" x14ac:dyDescent="0.2">
      <c r="A19" s="33" t="s">
        <v>20</v>
      </c>
      <c r="B19" s="50" t="s">
        <v>1</v>
      </c>
      <c r="C19" s="42">
        <v>311</v>
      </c>
      <c r="D19" s="33" t="s">
        <v>20</v>
      </c>
      <c r="E19" s="25" t="s">
        <v>21</v>
      </c>
      <c r="F19" s="34">
        <v>204</v>
      </c>
      <c r="G19" s="35">
        <f t="shared" si="8"/>
        <v>0.66233766233766234</v>
      </c>
      <c r="H19" s="36">
        <v>54</v>
      </c>
      <c r="I19" s="35">
        <f t="shared" si="9"/>
        <v>0.17532467532467533</v>
      </c>
      <c r="J19" s="36">
        <v>3</v>
      </c>
      <c r="K19" s="35">
        <f t="shared" si="10"/>
        <v>9.74025974025974E-3</v>
      </c>
      <c r="L19" s="34">
        <v>12</v>
      </c>
      <c r="M19" s="35">
        <f t="shared" si="11"/>
        <v>3.896103896103896E-2</v>
      </c>
      <c r="N19" s="34">
        <v>2</v>
      </c>
      <c r="O19" s="37">
        <f t="shared" si="12"/>
        <v>6.4935064935064939E-3</v>
      </c>
      <c r="P19" s="34">
        <v>16</v>
      </c>
      <c r="Q19" s="37">
        <f t="shared" si="13"/>
        <v>5.1948051948051951E-2</v>
      </c>
      <c r="R19" s="34">
        <v>17</v>
      </c>
      <c r="S19" s="37">
        <f t="shared" si="14"/>
        <v>5.5194805194805192E-2</v>
      </c>
      <c r="T19" s="38">
        <f t="shared" si="15"/>
        <v>308</v>
      </c>
      <c r="U19" s="34">
        <v>3</v>
      </c>
      <c r="V19" s="37">
        <f t="shared" si="16"/>
        <v>9.6463022508038593E-3</v>
      </c>
      <c r="W19" s="34">
        <v>0</v>
      </c>
      <c r="X19" s="37">
        <f t="shared" si="17"/>
        <v>0</v>
      </c>
    </row>
    <row r="20" spans="1:48" ht="33.75" customHeight="1" x14ac:dyDescent="0.2">
      <c r="A20" s="33" t="s">
        <v>354</v>
      </c>
      <c r="B20" s="50" t="s">
        <v>1</v>
      </c>
      <c r="C20" s="42">
        <v>100</v>
      </c>
      <c r="D20" s="33" t="s">
        <v>354</v>
      </c>
      <c r="E20" s="25" t="s">
        <v>4</v>
      </c>
      <c r="F20" s="34">
        <v>45</v>
      </c>
      <c r="G20" s="35">
        <f t="shared" si="8"/>
        <v>0.45</v>
      </c>
      <c r="H20" s="36">
        <v>11</v>
      </c>
      <c r="I20" s="35">
        <f t="shared" si="9"/>
        <v>0.11</v>
      </c>
      <c r="J20" s="36">
        <v>4</v>
      </c>
      <c r="K20" s="35">
        <f t="shared" si="10"/>
        <v>0.04</v>
      </c>
      <c r="L20" s="34">
        <v>1</v>
      </c>
      <c r="M20" s="35">
        <f t="shared" si="11"/>
        <v>0.01</v>
      </c>
      <c r="N20" s="34">
        <v>1</v>
      </c>
      <c r="O20" s="37">
        <f t="shared" si="12"/>
        <v>0.01</v>
      </c>
      <c r="P20" s="34">
        <v>12</v>
      </c>
      <c r="Q20" s="37">
        <f t="shared" si="13"/>
        <v>0.12</v>
      </c>
      <c r="R20" s="34">
        <v>26</v>
      </c>
      <c r="S20" s="37">
        <f t="shared" si="14"/>
        <v>0.26</v>
      </c>
      <c r="T20" s="38">
        <f t="shared" si="15"/>
        <v>100</v>
      </c>
      <c r="U20" s="34">
        <v>0</v>
      </c>
      <c r="V20" s="37">
        <f t="shared" si="16"/>
        <v>0</v>
      </c>
      <c r="W20" s="34">
        <v>0</v>
      </c>
      <c r="X20" s="37">
        <f t="shared" si="17"/>
        <v>0</v>
      </c>
    </row>
    <row r="21" spans="1:48" s="3" customFormat="1" ht="20" hidden="1" customHeight="1" x14ac:dyDescent="0.2">
      <c r="A21" s="2"/>
      <c r="B21" s="6"/>
      <c r="C21" s="15"/>
      <c r="D21" s="10"/>
      <c r="E21" s="6"/>
      <c r="F21" s="5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6" t="e">
        <v>#VALUE!</v>
      </c>
      <c r="U21" s="55"/>
      <c r="V21" s="6"/>
      <c r="W21" s="55"/>
      <c r="X21" s="6"/>
    </row>
    <row r="22" spans="1:48" s="3" customFormat="1" ht="20" hidden="1" customHeight="1" x14ac:dyDescent="0.2">
      <c r="A22" s="2"/>
      <c r="B22" s="2"/>
      <c r="C22" s="13"/>
      <c r="D22" s="7"/>
      <c r="E22" s="2"/>
      <c r="F22" s="1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6">
        <v>229</v>
      </c>
      <c r="U22" s="11"/>
      <c r="V22" s="2"/>
      <c r="W22" s="11"/>
      <c r="X22" s="2"/>
    </row>
    <row r="23" spans="1:48" s="3" customFormat="1" ht="20" hidden="1" customHeight="1" x14ac:dyDescent="0.2">
      <c r="A23" s="1" t="s">
        <v>22</v>
      </c>
      <c r="B23" s="1"/>
      <c r="C23" s="12"/>
      <c r="D23" s="1"/>
      <c r="E23" s="1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6">
        <v>78</v>
      </c>
      <c r="U23" s="11"/>
      <c r="V23" s="2"/>
      <c r="W23" s="11"/>
      <c r="X23" s="2"/>
    </row>
    <row r="24" spans="1:48" s="3" customFormat="1" ht="20" hidden="1" customHeight="1" x14ac:dyDescent="0.2">
      <c r="A24" s="4" t="s">
        <v>2</v>
      </c>
      <c r="B24" s="4"/>
      <c r="C24" s="13"/>
      <c r="D24" s="8" t="s">
        <v>2</v>
      </c>
      <c r="E24" s="4" t="s">
        <v>3</v>
      </c>
      <c r="F24" s="1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6">
        <v>162</v>
      </c>
      <c r="U24" s="11"/>
      <c r="V24" s="2"/>
      <c r="W24" s="11"/>
      <c r="X24" s="2"/>
    </row>
    <row r="25" spans="1:48" s="43" customFormat="1" ht="20" customHeight="1" x14ac:dyDescent="0.2">
      <c r="A25" s="39"/>
      <c r="B25" s="19" t="s">
        <v>371</v>
      </c>
      <c r="C25" s="20">
        <f>SUBTOTAL(9,C10:C24)</f>
        <v>3722</v>
      </c>
      <c r="D25" s="19"/>
      <c r="E25" s="19" t="s">
        <v>370</v>
      </c>
      <c r="F25" s="20">
        <f>SUBTOTAL(9,F10:F24)</f>
        <v>2174</v>
      </c>
      <c r="G25" s="21">
        <f>((F25)/C25)</f>
        <v>0.58409457281031707</v>
      </c>
      <c r="H25" s="20">
        <f t="shared" ref="H25:W25" si="18">SUBTOTAL(9,H10:H24)</f>
        <v>609</v>
      </c>
      <c r="I25" s="21">
        <f>((H25)/C25)</f>
        <v>0.16362170875873186</v>
      </c>
      <c r="J25" s="20">
        <f t="shared" si="18"/>
        <v>162</v>
      </c>
      <c r="K25" s="21">
        <f>((J25)/C25)</f>
        <v>4.3524986566362174E-2</v>
      </c>
      <c r="L25" s="20">
        <f t="shared" si="18"/>
        <v>174</v>
      </c>
      <c r="M25" s="21">
        <f>((L25)/C25)</f>
        <v>4.6749059645351962E-2</v>
      </c>
      <c r="N25" s="20">
        <f t="shared" si="18"/>
        <v>23</v>
      </c>
      <c r="O25" s="22">
        <f>((N25)/C25)</f>
        <v>6.1794734013970983E-3</v>
      </c>
      <c r="P25" s="20">
        <f t="shared" si="18"/>
        <v>169</v>
      </c>
      <c r="Q25" s="22">
        <f>((P25)/C25)</f>
        <v>4.5405695862439546E-2</v>
      </c>
      <c r="R25" s="20">
        <f t="shared" si="18"/>
        <v>358</v>
      </c>
      <c r="S25" s="22">
        <f>((R25)/C25)</f>
        <v>9.6184846856528741E-2</v>
      </c>
      <c r="T25" s="23">
        <f>(F25+H25+J25+L25+N25+P25+R25)</f>
        <v>3669</v>
      </c>
      <c r="U25" s="20">
        <f t="shared" si="18"/>
        <v>34</v>
      </c>
      <c r="V25" s="22">
        <f t="shared" ref="V25:V42" si="19">((U25)/C25)</f>
        <v>9.134873723804407E-3</v>
      </c>
      <c r="W25" s="20">
        <f t="shared" si="18"/>
        <v>19</v>
      </c>
      <c r="X25" s="22">
        <f t="shared" ref="X25:X42" si="20">((W25)/C25)</f>
        <v>5.1047823750671678E-3</v>
      </c>
    </row>
    <row r="26" spans="1:48" s="45" customFormat="1" ht="33.75" customHeight="1" x14ac:dyDescent="0.2">
      <c r="A26" s="44" t="s">
        <v>23</v>
      </c>
      <c r="B26" s="50" t="s">
        <v>22</v>
      </c>
      <c r="C26" s="42">
        <v>231</v>
      </c>
      <c r="D26" s="44" t="s">
        <v>23</v>
      </c>
      <c r="E26" s="44" t="s">
        <v>24</v>
      </c>
      <c r="F26" s="34">
        <v>123</v>
      </c>
      <c r="G26" s="35">
        <f t="shared" ref="G26:G42" si="21">((F26)/T26)</f>
        <v>0.5347826086956522</v>
      </c>
      <c r="H26" s="36">
        <v>60</v>
      </c>
      <c r="I26" s="35">
        <f t="shared" ref="I26:I42" si="22">((H26)/T26)</f>
        <v>0.2608695652173913</v>
      </c>
      <c r="J26" s="36">
        <v>6</v>
      </c>
      <c r="K26" s="35">
        <f t="shared" ref="K26:K42" si="23">((J26)/T26)</f>
        <v>2.6086956521739129E-2</v>
      </c>
      <c r="L26" s="34">
        <v>8</v>
      </c>
      <c r="M26" s="35">
        <f t="shared" ref="M26:M42" si="24">((L26)/T26)</f>
        <v>3.4782608695652174E-2</v>
      </c>
      <c r="N26" s="34">
        <v>1</v>
      </c>
      <c r="O26" s="37">
        <f t="shared" ref="O26:O42" si="25">((N26)/T26)</f>
        <v>4.3478260869565218E-3</v>
      </c>
      <c r="P26" s="34">
        <v>14</v>
      </c>
      <c r="Q26" s="37">
        <f t="shared" ref="Q26:Q42" si="26">((P26)/T26)</f>
        <v>6.0869565217391307E-2</v>
      </c>
      <c r="R26" s="34">
        <v>18</v>
      </c>
      <c r="S26" s="37">
        <f t="shared" ref="S26:S42" si="27">((R26)/T26)</f>
        <v>7.8260869565217397E-2</v>
      </c>
      <c r="T26" s="38">
        <f t="shared" ref="T26:T42" si="28">SUBTOTAL(9,F26,H26,J26,L26,N26,P26,R26)</f>
        <v>230</v>
      </c>
      <c r="U26" s="34">
        <v>1</v>
      </c>
      <c r="V26" s="37">
        <f t="shared" si="19"/>
        <v>4.329004329004329E-3</v>
      </c>
      <c r="W26" s="34">
        <v>0</v>
      </c>
      <c r="X26" s="37">
        <f t="shared" si="20"/>
        <v>0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s="45" customFormat="1" ht="33.75" customHeight="1" x14ac:dyDescent="0.2">
      <c r="A27" s="44" t="s">
        <v>25</v>
      </c>
      <c r="B27" s="50" t="s">
        <v>22</v>
      </c>
      <c r="C27" s="42">
        <v>82</v>
      </c>
      <c r="D27" s="44" t="s">
        <v>25</v>
      </c>
      <c r="E27" s="44" t="s">
        <v>26</v>
      </c>
      <c r="F27" s="34">
        <v>45</v>
      </c>
      <c r="G27" s="35">
        <f t="shared" si="21"/>
        <v>0.5625</v>
      </c>
      <c r="H27" s="36">
        <v>23</v>
      </c>
      <c r="I27" s="35">
        <f t="shared" si="22"/>
        <v>0.28749999999999998</v>
      </c>
      <c r="J27" s="36">
        <v>4</v>
      </c>
      <c r="K27" s="35">
        <f t="shared" si="23"/>
        <v>0.05</v>
      </c>
      <c r="L27" s="34">
        <v>4</v>
      </c>
      <c r="M27" s="35">
        <f t="shared" si="24"/>
        <v>0.05</v>
      </c>
      <c r="N27" s="34">
        <v>0</v>
      </c>
      <c r="O27" s="37">
        <f t="shared" si="25"/>
        <v>0</v>
      </c>
      <c r="P27" s="34">
        <v>2</v>
      </c>
      <c r="Q27" s="37">
        <f t="shared" si="26"/>
        <v>2.5000000000000001E-2</v>
      </c>
      <c r="R27" s="34">
        <v>2</v>
      </c>
      <c r="S27" s="37">
        <f t="shared" si="27"/>
        <v>2.5000000000000001E-2</v>
      </c>
      <c r="T27" s="38">
        <f t="shared" si="28"/>
        <v>80</v>
      </c>
      <c r="U27" s="34">
        <v>0</v>
      </c>
      <c r="V27" s="37">
        <f t="shared" si="19"/>
        <v>0</v>
      </c>
      <c r="W27" s="34">
        <v>2</v>
      </c>
      <c r="X27" s="37">
        <f t="shared" si="20"/>
        <v>2.4390243902439025E-2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s="45" customFormat="1" ht="33.75" customHeight="1" x14ac:dyDescent="0.2">
      <c r="A28" s="44" t="s">
        <v>27</v>
      </c>
      <c r="B28" s="50" t="s">
        <v>22</v>
      </c>
      <c r="C28" s="42">
        <v>164</v>
      </c>
      <c r="D28" s="44" t="s">
        <v>27</v>
      </c>
      <c r="E28" s="44" t="s">
        <v>28</v>
      </c>
      <c r="F28" s="34">
        <v>97</v>
      </c>
      <c r="G28" s="35">
        <f t="shared" si="21"/>
        <v>0.59509202453987731</v>
      </c>
      <c r="H28" s="36">
        <v>41</v>
      </c>
      <c r="I28" s="35">
        <f t="shared" si="22"/>
        <v>0.25153374233128833</v>
      </c>
      <c r="J28" s="36">
        <v>3</v>
      </c>
      <c r="K28" s="35">
        <f t="shared" si="23"/>
        <v>1.8404907975460124E-2</v>
      </c>
      <c r="L28" s="34">
        <v>10</v>
      </c>
      <c r="M28" s="35">
        <f t="shared" si="24"/>
        <v>6.1349693251533742E-2</v>
      </c>
      <c r="N28" s="34">
        <v>0</v>
      </c>
      <c r="O28" s="37">
        <f t="shared" si="25"/>
        <v>0</v>
      </c>
      <c r="P28" s="34">
        <v>3</v>
      </c>
      <c r="Q28" s="37">
        <f t="shared" si="26"/>
        <v>1.8404907975460124E-2</v>
      </c>
      <c r="R28" s="34">
        <v>9</v>
      </c>
      <c r="S28" s="37">
        <f t="shared" si="27"/>
        <v>5.5214723926380369E-2</v>
      </c>
      <c r="T28" s="38">
        <f t="shared" si="28"/>
        <v>163</v>
      </c>
      <c r="U28" s="34">
        <v>1</v>
      </c>
      <c r="V28" s="37">
        <f t="shared" si="19"/>
        <v>6.0975609756097563E-3</v>
      </c>
      <c r="W28" s="34">
        <v>0</v>
      </c>
      <c r="X28" s="37">
        <f t="shared" si="20"/>
        <v>0</v>
      </c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s="45" customFormat="1" ht="33.75" customHeight="1" x14ac:dyDescent="0.2">
      <c r="A29" s="44" t="s">
        <v>29</v>
      </c>
      <c r="B29" s="50" t="s">
        <v>22</v>
      </c>
      <c r="C29" s="42">
        <v>306</v>
      </c>
      <c r="D29" s="44" t="s">
        <v>29</v>
      </c>
      <c r="E29" s="44" t="s">
        <v>30</v>
      </c>
      <c r="F29" s="34">
        <v>206</v>
      </c>
      <c r="G29" s="35">
        <f t="shared" si="21"/>
        <v>0.67540983606557381</v>
      </c>
      <c r="H29" s="36">
        <v>54</v>
      </c>
      <c r="I29" s="35">
        <f t="shared" si="22"/>
        <v>0.17704918032786884</v>
      </c>
      <c r="J29" s="36">
        <v>7</v>
      </c>
      <c r="K29" s="35">
        <f t="shared" si="23"/>
        <v>2.2950819672131147E-2</v>
      </c>
      <c r="L29" s="34">
        <v>14</v>
      </c>
      <c r="M29" s="35">
        <f t="shared" si="24"/>
        <v>4.5901639344262293E-2</v>
      </c>
      <c r="N29" s="34">
        <v>0</v>
      </c>
      <c r="O29" s="37">
        <f t="shared" si="25"/>
        <v>0</v>
      </c>
      <c r="P29" s="34">
        <v>14</v>
      </c>
      <c r="Q29" s="37">
        <f t="shared" si="26"/>
        <v>4.5901639344262293E-2</v>
      </c>
      <c r="R29" s="34">
        <v>10</v>
      </c>
      <c r="S29" s="37">
        <f t="shared" si="27"/>
        <v>3.2786885245901641E-2</v>
      </c>
      <c r="T29" s="38">
        <f t="shared" si="28"/>
        <v>305</v>
      </c>
      <c r="U29" s="34">
        <v>0</v>
      </c>
      <c r="V29" s="37">
        <f t="shared" si="19"/>
        <v>0</v>
      </c>
      <c r="W29" s="34">
        <v>1</v>
      </c>
      <c r="X29" s="37">
        <f t="shared" si="20"/>
        <v>3.2679738562091504E-3</v>
      </c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48" s="45" customFormat="1" ht="33.75" customHeight="1" x14ac:dyDescent="0.2">
      <c r="A30" s="44" t="s">
        <v>31</v>
      </c>
      <c r="B30" s="50" t="s">
        <v>22</v>
      </c>
      <c r="C30" s="42">
        <v>188</v>
      </c>
      <c r="D30" s="44" t="s">
        <v>31</v>
      </c>
      <c r="E30" s="44" t="s">
        <v>28</v>
      </c>
      <c r="F30" s="34">
        <v>118</v>
      </c>
      <c r="G30" s="35">
        <f t="shared" si="21"/>
        <v>0.63101604278074863</v>
      </c>
      <c r="H30" s="36">
        <v>34</v>
      </c>
      <c r="I30" s="35">
        <f t="shared" si="22"/>
        <v>0.18181818181818182</v>
      </c>
      <c r="J30" s="36">
        <v>4</v>
      </c>
      <c r="K30" s="35">
        <f t="shared" si="23"/>
        <v>2.1390374331550801E-2</v>
      </c>
      <c r="L30" s="34">
        <v>8</v>
      </c>
      <c r="M30" s="35">
        <f t="shared" si="24"/>
        <v>4.2780748663101602E-2</v>
      </c>
      <c r="N30" s="34">
        <v>2</v>
      </c>
      <c r="O30" s="37">
        <f t="shared" si="25"/>
        <v>1.06951871657754E-2</v>
      </c>
      <c r="P30" s="34">
        <v>17</v>
      </c>
      <c r="Q30" s="37">
        <f t="shared" si="26"/>
        <v>9.0909090909090912E-2</v>
      </c>
      <c r="R30" s="34">
        <v>4</v>
      </c>
      <c r="S30" s="37">
        <f t="shared" si="27"/>
        <v>2.1390374331550801E-2</v>
      </c>
      <c r="T30" s="38">
        <f t="shared" si="28"/>
        <v>187</v>
      </c>
      <c r="U30" s="34">
        <v>1</v>
      </c>
      <c r="V30" s="37">
        <f t="shared" si="19"/>
        <v>5.3191489361702126E-3</v>
      </c>
      <c r="W30" s="34">
        <v>0</v>
      </c>
      <c r="X30" s="37">
        <f t="shared" si="20"/>
        <v>0</v>
      </c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</row>
    <row r="31" spans="1:48" s="45" customFormat="1" ht="33.75" customHeight="1" x14ac:dyDescent="0.2">
      <c r="A31" s="44" t="s">
        <v>32</v>
      </c>
      <c r="B31" s="50" t="s">
        <v>22</v>
      </c>
      <c r="C31" s="42">
        <v>199</v>
      </c>
      <c r="D31" s="44" t="s">
        <v>32</v>
      </c>
      <c r="E31" s="44" t="s">
        <v>33</v>
      </c>
      <c r="F31" s="34">
        <v>122</v>
      </c>
      <c r="G31" s="35">
        <f t="shared" si="21"/>
        <v>0.61306532663316582</v>
      </c>
      <c r="H31" s="36">
        <v>46</v>
      </c>
      <c r="I31" s="35">
        <f t="shared" si="22"/>
        <v>0.23115577889447236</v>
      </c>
      <c r="J31" s="36">
        <v>4</v>
      </c>
      <c r="K31" s="35">
        <f t="shared" si="23"/>
        <v>2.0100502512562814E-2</v>
      </c>
      <c r="L31" s="34">
        <v>9</v>
      </c>
      <c r="M31" s="35">
        <f t="shared" si="24"/>
        <v>4.5226130653266333E-2</v>
      </c>
      <c r="N31" s="34">
        <v>1</v>
      </c>
      <c r="O31" s="37">
        <f t="shared" si="25"/>
        <v>5.0251256281407036E-3</v>
      </c>
      <c r="P31" s="34">
        <v>15</v>
      </c>
      <c r="Q31" s="37">
        <f t="shared" si="26"/>
        <v>7.5376884422110546E-2</v>
      </c>
      <c r="R31" s="34">
        <v>2</v>
      </c>
      <c r="S31" s="37">
        <f t="shared" si="27"/>
        <v>1.0050251256281407E-2</v>
      </c>
      <c r="T31" s="38">
        <f t="shared" si="28"/>
        <v>199</v>
      </c>
      <c r="U31" s="34">
        <v>0</v>
      </c>
      <c r="V31" s="37">
        <f t="shared" si="19"/>
        <v>0</v>
      </c>
      <c r="W31" s="34">
        <v>0</v>
      </c>
      <c r="X31" s="37">
        <f t="shared" si="20"/>
        <v>0</v>
      </c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s="45" customFormat="1" ht="33.75" customHeight="1" x14ac:dyDescent="0.2">
      <c r="A32" s="44" t="s">
        <v>34</v>
      </c>
      <c r="B32" s="50" t="s">
        <v>22</v>
      </c>
      <c r="C32" s="42">
        <v>128</v>
      </c>
      <c r="D32" s="44" t="s">
        <v>34</v>
      </c>
      <c r="E32" s="44" t="s">
        <v>35</v>
      </c>
      <c r="F32" s="34">
        <v>76</v>
      </c>
      <c r="G32" s="35">
        <f t="shared" si="21"/>
        <v>0.59842519685039375</v>
      </c>
      <c r="H32" s="36">
        <v>28</v>
      </c>
      <c r="I32" s="35">
        <f t="shared" si="22"/>
        <v>0.22047244094488189</v>
      </c>
      <c r="J32" s="36">
        <v>2</v>
      </c>
      <c r="K32" s="35">
        <f t="shared" si="23"/>
        <v>1.5748031496062992E-2</v>
      </c>
      <c r="L32" s="34">
        <v>5</v>
      </c>
      <c r="M32" s="35">
        <f t="shared" si="24"/>
        <v>3.937007874015748E-2</v>
      </c>
      <c r="N32" s="34">
        <v>1</v>
      </c>
      <c r="O32" s="37">
        <f t="shared" si="25"/>
        <v>7.874015748031496E-3</v>
      </c>
      <c r="P32" s="34">
        <v>8</v>
      </c>
      <c r="Q32" s="37">
        <f t="shared" si="26"/>
        <v>6.2992125984251968E-2</v>
      </c>
      <c r="R32" s="34">
        <v>7</v>
      </c>
      <c r="S32" s="37">
        <f t="shared" si="27"/>
        <v>5.5118110236220472E-2</v>
      </c>
      <c r="T32" s="38">
        <f t="shared" si="28"/>
        <v>127</v>
      </c>
      <c r="U32" s="34">
        <v>0</v>
      </c>
      <c r="V32" s="37">
        <f t="shared" si="19"/>
        <v>0</v>
      </c>
      <c r="W32" s="34">
        <v>1</v>
      </c>
      <c r="X32" s="37">
        <f t="shared" si="20"/>
        <v>7.8125E-3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1:48" s="45" customFormat="1" ht="33.75" customHeight="1" x14ac:dyDescent="0.2">
      <c r="A33" s="44" t="s">
        <v>36</v>
      </c>
      <c r="B33" s="50" t="s">
        <v>22</v>
      </c>
      <c r="C33" s="42">
        <v>80</v>
      </c>
      <c r="D33" s="44" t="s">
        <v>36</v>
      </c>
      <c r="E33" s="44" t="s">
        <v>37</v>
      </c>
      <c r="F33" s="34">
        <v>44</v>
      </c>
      <c r="G33" s="35">
        <f t="shared" si="21"/>
        <v>0.55696202531645567</v>
      </c>
      <c r="H33" s="36">
        <v>14</v>
      </c>
      <c r="I33" s="35">
        <f t="shared" si="22"/>
        <v>0.17721518987341772</v>
      </c>
      <c r="J33" s="36">
        <v>1</v>
      </c>
      <c r="K33" s="35">
        <f t="shared" si="23"/>
        <v>1.2658227848101266E-2</v>
      </c>
      <c r="L33" s="34">
        <v>8</v>
      </c>
      <c r="M33" s="35">
        <f t="shared" si="24"/>
        <v>0.10126582278481013</v>
      </c>
      <c r="N33" s="34">
        <v>0</v>
      </c>
      <c r="O33" s="37">
        <f t="shared" si="25"/>
        <v>0</v>
      </c>
      <c r="P33" s="34">
        <v>12</v>
      </c>
      <c r="Q33" s="37">
        <f t="shared" si="26"/>
        <v>0.15189873417721519</v>
      </c>
      <c r="R33" s="34">
        <v>0</v>
      </c>
      <c r="S33" s="37">
        <f t="shared" si="27"/>
        <v>0</v>
      </c>
      <c r="T33" s="38">
        <f t="shared" si="28"/>
        <v>79</v>
      </c>
      <c r="U33" s="34">
        <v>0</v>
      </c>
      <c r="V33" s="37">
        <f t="shared" si="19"/>
        <v>0</v>
      </c>
      <c r="W33" s="34">
        <v>1</v>
      </c>
      <c r="X33" s="37">
        <f t="shared" si="20"/>
        <v>1.2500000000000001E-2</v>
      </c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</row>
    <row r="34" spans="1:48" s="45" customFormat="1" ht="33.75" customHeight="1" x14ac:dyDescent="0.2">
      <c r="A34" s="44" t="s">
        <v>38</v>
      </c>
      <c r="B34" s="50" t="s">
        <v>22</v>
      </c>
      <c r="C34" s="42">
        <v>202</v>
      </c>
      <c r="D34" s="44" t="s">
        <v>38</v>
      </c>
      <c r="E34" s="44" t="s">
        <v>24</v>
      </c>
      <c r="F34" s="34">
        <v>111</v>
      </c>
      <c r="G34" s="35">
        <f t="shared" si="21"/>
        <v>0.55500000000000005</v>
      </c>
      <c r="H34" s="36">
        <v>54</v>
      </c>
      <c r="I34" s="35">
        <f t="shared" si="22"/>
        <v>0.27</v>
      </c>
      <c r="J34" s="36">
        <v>8</v>
      </c>
      <c r="K34" s="35">
        <f t="shared" si="23"/>
        <v>0.04</v>
      </c>
      <c r="L34" s="34">
        <v>9</v>
      </c>
      <c r="M34" s="35">
        <f t="shared" si="24"/>
        <v>4.4999999999999998E-2</v>
      </c>
      <c r="N34" s="34">
        <v>6</v>
      </c>
      <c r="O34" s="37">
        <f t="shared" si="25"/>
        <v>0.03</v>
      </c>
      <c r="P34" s="34">
        <v>6</v>
      </c>
      <c r="Q34" s="37">
        <f t="shared" si="26"/>
        <v>0.03</v>
      </c>
      <c r="R34" s="34">
        <v>6</v>
      </c>
      <c r="S34" s="37">
        <f t="shared" si="27"/>
        <v>0.03</v>
      </c>
      <c r="T34" s="38">
        <f t="shared" si="28"/>
        <v>200</v>
      </c>
      <c r="U34" s="34">
        <v>0</v>
      </c>
      <c r="V34" s="37">
        <f t="shared" si="19"/>
        <v>0</v>
      </c>
      <c r="W34" s="34">
        <v>2</v>
      </c>
      <c r="X34" s="37">
        <f t="shared" si="20"/>
        <v>9.9009900990099011E-3</v>
      </c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s="45" customFormat="1" ht="33.75" customHeight="1" x14ac:dyDescent="0.2">
      <c r="A35" s="44" t="s">
        <v>39</v>
      </c>
      <c r="B35" s="50" t="s">
        <v>22</v>
      </c>
      <c r="C35" s="42">
        <v>190</v>
      </c>
      <c r="D35" s="44" t="s">
        <v>39</v>
      </c>
      <c r="E35" s="44" t="s">
        <v>24</v>
      </c>
      <c r="F35" s="34">
        <v>106</v>
      </c>
      <c r="G35" s="35">
        <f t="shared" si="21"/>
        <v>0.5668449197860963</v>
      </c>
      <c r="H35" s="36">
        <v>54</v>
      </c>
      <c r="I35" s="35">
        <f t="shared" si="22"/>
        <v>0.28877005347593582</v>
      </c>
      <c r="J35" s="36">
        <v>2</v>
      </c>
      <c r="K35" s="35">
        <f t="shared" si="23"/>
        <v>1.06951871657754E-2</v>
      </c>
      <c r="L35" s="34">
        <v>5</v>
      </c>
      <c r="M35" s="35">
        <f t="shared" si="24"/>
        <v>2.6737967914438502E-2</v>
      </c>
      <c r="N35" s="34">
        <v>0</v>
      </c>
      <c r="O35" s="37">
        <f t="shared" si="25"/>
        <v>0</v>
      </c>
      <c r="P35" s="34">
        <v>10</v>
      </c>
      <c r="Q35" s="37">
        <f t="shared" si="26"/>
        <v>5.3475935828877004E-2</v>
      </c>
      <c r="R35" s="34">
        <v>10</v>
      </c>
      <c r="S35" s="37">
        <f t="shared" si="27"/>
        <v>5.3475935828877004E-2</v>
      </c>
      <c r="T35" s="38">
        <f t="shared" si="28"/>
        <v>187</v>
      </c>
      <c r="U35" s="34">
        <v>1</v>
      </c>
      <c r="V35" s="37">
        <f t="shared" si="19"/>
        <v>5.263157894736842E-3</v>
      </c>
      <c r="W35" s="34">
        <v>2</v>
      </c>
      <c r="X35" s="37">
        <f t="shared" si="20"/>
        <v>1.0526315789473684E-2</v>
      </c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1:48" s="45" customFormat="1" ht="33.75" customHeight="1" x14ac:dyDescent="0.2">
      <c r="A36" s="44" t="s">
        <v>40</v>
      </c>
      <c r="B36" s="50" t="s">
        <v>22</v>
      </c>
      <c r="C36" s="42">
        <v>343</v>
      </c>
      <c r="D36" s="44" t="s">
        <v>40</v>
      </c>
      <c r="E36" s="44" t="s">
        <v>24</v>
      </c>
      <c r="F36" s="34">
        <v>190</v>
      </c>
      <c r="G36" s="35">
        <f t="shared" si="21"/>
        <v>0.55393586005830908</v>
      </c>
      <c r="H36" s="36">
        <v>102</v>
      </c>
      <c r="I36" s="35">
        <f t="shared" si="22"/>
        <v>0.29737609329446063</v>
      </c>
      <c r="J36" s="36">
        <v>7</v>
      </c>
      <c r="K36" s="35">
        <f t="shared" si="23"/>
        <v>2.0408163265306121E-2</v>
      </c>
      <c r="L36" s="34">
        <v>14</v>
      </c>
      <c r="M36" s="35">
        <f t="shared" si="24"/>
        <v>4.0816326530612242E-2</v>
      </c>
      <c r="N36" s="34">
        <v>2</v>
      </c>
      <c r="O36" s="37">
        <f t="shared" si="25"/>
        <v>5.8309037900874635E-3</v>
      </c>
      <c r="P36" s="34">
        <v>20</v>
      </c>
      <c r="Q36" s="37">
        <f t="shared" si="26"/>
        <v>5.8309037900874633E-2</v>
      </c>
      <c r="R36" s="34">
        <v>8</v>
      </c>
      <c r="S36" s="37">
        <f t="shared" si="27"/>
        <v>2.3323615160349854E-2</v>
      </c>
      <c r="T36" s="38">
        <f t="shared" si="28"/>
        <v>343</v>
      </c>
      <c r="U36" s="34">
        <v>0</v>
      </c>
      <c r="V36" s="37">
        <f t="shared" si="19"/>
        <v>0</v>
      </c>
      <c r="W36" s="34">
        <v>0</v>
      </c>
      <c r="X36" s="37">
        <f t="shared" si="20"/>
        <v>0</v>
      </c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1:48" s="45" customFormat="1" ht="33.75" customHeight="1" x14ac:dyDescent="0.2">
      <c r="A37" s="44" t="s">
        <v>41</v>
      </c>
      <c r="B37" s="50" t="s">
        <v>22</v>
      </c>
      <c r="C37" s="42">
        <v>90</v>
      </c>
      <c r="D37" s="44" t="s">
        <v>41</v>
      </c>
      <c r="E37" s="44" t="s">
        <v>24</v>
      </c>
      <c r="F37" s="34">
        <v>38</v>
      </c>
      <c r="G37" s="35">
        <f t="shared" si="21"/>
        <v>0.42222222222222222</v>
      </c>
      <c r="H37" s="36">
        <v>35</v>
      </c>
      <c r="I37" s="35">
        <f t="shared" si="22"/>
        <v>0.3888888888888889</v>
      </c>
      <c r="J37" s="36">
        <v>4</v>
      </c>
      <c r="K37" s="35">
        <f t="shared" si="23"/>
        <v>4.4444444444444446E-2</v>
      </c>
      <c r="L37" s="34">
        <v>2</v>
      </c>
      <c r="M37" s="35">
        <f t="shared" si="24"/>
        <v>2.2222222222222223E-2</v>
      </c>
      <c r="N37" s="34">
        <v>0</v>
      </c>
      <c r="O37" s="37">
        <f t="shared" si="25"/>
        <v>0</v>
      </c>
      <c r="P37" s="34">
        <v>6</v>
      </c>
      <c r="Q37" s="37">
        <f t="shared" si="26"/>
        <v>6.6666666666666666E-2</v>
      </c>
      <c r="R37" s="34">
        <v>5</v>
      </c>
      <c r="S37" s="37">
        <f t="shared" si="27"/>
        <v>5.5555555555555552E-2</v>
      </c>
      <c r="T37" s="38">
        <f t="shared" si="28"/>
        <v>90</v>
      </c>
      <c r="U37" s="34">
        <v>0</v>
      </c>
      <c r="V37" s="37">
        <f t="shared" si="19"/>
        <v>0</v>
      </c>
      <c r="W37" s="34">
        <v>0</v>
      </c>
      <c r="X37" s="37">
        <f t="shared" si="20"/>
        <v>0</v>
      </c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1:48" s="45" customFormat="1" ht="33.75" customHeight="1" x14ac:dyDescent="0.2">
      <c r="A38" s="44" t="s">
        <v>42</v>
      </c>
      <c r="B38" s="50" t="s">
        <v>22</v>
      </c>
      <c r="C38" s="42">
        <v>219</v>
      </c>
      <c r="D38" s="44" t="s">
        <v>42</v>
      </c>
      <c r="E38" s="44" t="s">
        <v>43</v>
      </c>
      <c r="F38" s="34">
        <v>141</v>
      </c>
      <c r="G38" s="35">
        <f t="shared" si="21"/>
        <v>0.64383561643835618</v>
      </c>
      <c r="H38" s="36">
        <v>39</v>
      </c>
      <c r="I38" s="35">
        <f t="shared" si="22"/>
        <v>0.17808219178082191</v>
      </c>
      <c r="J38" s="36">
        <v>4</v>
      </c>
      <c r="K38" s="35">
        <f t="shared" si="23"/>
        <v>1.8264840182648401E-2</v>
      </c>
      <c r="L38" s="34">
        <v>7</v>
      </c>
      <c r="M38" s="35">
        <f t="shared" si="24"/>
        <v>3.1963470319634701E-2</v>
      </c>
      <c r="N38" s="34">
        <v>7</v>
      </c>
      <c r="O38" s="37">
        <f t="shared" si="25"/>
        <v>3.1963470319634701E-2</v>
      </c>
      <c r="P38" s="34">
        <v>8</v>
      </c>
      <c r="Q38" s="37">
        <f t="shared" si="26"/>
        <v>3.6529680365296802E-2</v>
      </c>
      <c r="R38" s="34">
        <v>13</v>
      </c>
      <c r="S38" s="37">
        <f t="shared" si="27"/>
        <v>5.9360730593607303E-2</v>
      </c>
      <c r="T38" s="38">
        <f t="shared" si="28"/>
        <v>219</v>
      </c>
      <c r="U38" s="34">
        <v>0</v>
      </c>
      <c r="V38" s="37">
        <f t="shared" si="19"/>
        <v>0</v>
      </c>
      <c r="W38" s="34">
        <v>0</v>
      </c>
      <c r="X38" s="37">
        <f t="shared" si="20"/>
        <v>0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</row>
    <row r="39" spans="1:48" s="45" customFormat="1" ht="33.75" customHeight="1" x14ac:dyDescent="0.2">
      <c r="A39" s="44" t="s">
        <v>44</v>
      </c>
      <c r="B39" s="50" t="s">
        <v>22</v>
      </c>
      <c r="C39" s="42">
        <v>194</v>
      </c>
      <c r="D39" s="44" t="s">
        <v>44</v>
      </c>
      <c r="E39" s="44" t="s">
        <v>43</v>
      </c>
      <c r="F39" s="34">
        <v>110</v>
      </c>
      <c r="G39" s="35">
        <f t="shared" si="21"/>
        <v>0.5670103092783505</v>
      </c>
      <c r="H39" s="36">
        <v>43</v>
      </c>
      <c r="I39" s="35">
        <f t="shared" si="22"/>
        <v>0.22164948453608246</v>
      </c>
      <c r="J39" s="36">
        <v>5</v>
      </c>
      <c r="K39" s="35">
        <f t="shared" si="23"/>
        <v>2.5773195876288658E-2</v>
      </c>
      <c r="L39" s="34">
        <v>9</v>
      </c>
      <c r="M39" s="35">
        <f t="shared" si="24"/>
        <v>4.6391752577319589E-2</v>
      </c>
      <c r="N39" s="34">
        <v>0</v>
      </c>
      <c r="O39" s="37">
        <f t="shared" si="25"/>
        <v>0</v>
      </c>
      <c r="P39" s="34">
        <v>13</v>
      </c>
      <c r="Q39" s="37">
        <f t="shared" si="26"/>
        <v>6.7010309278350513E-2</v>
      </c>
      <c r="R39" s="34">
        <v>14</v>
      </c>
      <c r="S39" s="37">
        <f t="shared" si="27"/>
        <v>7.2164948453608241E-2</v>
      </c>
      <c r="T39" s="38">
        <f t="shared" si="28"/>
        <v>194</v>
      </c>
      <c r="U39" s="34">
        <v>0</v>
      </c>
      <c r="V39" s="37">
        <f t="shared" si="19"/>
        <v>0</v>
      </c>
      <c r="W39" s="34">
        <v>0</v>
      </c>
      <c r="X39" s="37">
        <f t="shared" si="20"/>
        <v>0</v>
      </c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</row>
    <row r="40" spans="1:48" s="45" customFormat="1" ht="33.75" customHeight="1" x14ac:dyDescent="0.2">
      <c r="A40" s="44" t="s">
        <v>45</v>
      </c>
      <c r="B40" s="50" t="s">
        <v>22</v>
      </c>
      <c r="C40" s="42">
        <v>197</v>
      </c>
      <c r="D40" s="44" t="s">
        <v>45</v>
      </c>
      <c r="E40" s="44" t="s">
        <v>43</v>
      </c>
      <c r="F40" s="34">
        <v>116</v>
      </c>
      <c r="G40" s="35">
        <f t="shared" si="21"/>
        <v>0.59487179487179487</v>
      </c>
      <c r="H40" s="36">
        <v>49</v>
      </c>
      <c r="I40" s="35">
        <f t="shared" si="22"/>
        <v>0.25128205128205128</v>
      </c>
      <c r="J40" s="36">
        <v>6</v>
      </c>
      <c r="K40" s="35">
        <f t="shared" si="23"/>
        <v>3.0769230769230771E-2</v>
      </c>
      <c r="L40" s="34">
        <v>6</v>
      </c>
      <c r="M40" s="35">
        <f t="shared" si="24"/>
        <v>3.0769230769230771E-2</v>
      </c>
      <c r="N40" s="34">
        <v>0</v>
      </c>
      <c r="O40" s="37">
        <f t="shared" si="25"/>
        <v>0</v>
      </c>
      <c r="P40" s="34">
        <v>7</v>
      </c>
      <c r="Q40" s="37">
        <f t="shared" si="26"/>
        <v>3.5897435897435895E-2</v>
      </c>
      <c r="R40" s="34">
        <v>11</v>
      </c>
      <c r="S40" s="37">
        <f t="shared" si="27"/>
        <v>5.6410256410256411E-2</v>
      </c>
      <c r="T40" s="38">
        <f t="shared" si="28"/>
        <v>195</v>
      </c>
      <c r="U40" s="34">
        <v>0</v>
      </c>
      <c r="V40" s="37">
        <f t="shared" si="19"/>
        <v>0</v>
      </c>
      <c r="W40" s="34">
        <v>2</v>
      </c>
      <c r="X40" s="37">
        <f t="shared" si="20"/>
        <v>1.015228426395939E-2</v>
      </c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</row>
    <row r="41" spans="1:48" s="45" customFormat="1" ht="33.75" customHeight="1" x14ac:dyDescent="0.2">
      <c r="A41" s="44" t="s">
        <v>46</v>
      </c>
      <c r="B41" s="50" t="s">
        <v>22</v>
      </c>
      <c r="C41" s="42">
        <v>151</v>
      </c>
      <c r="D41" s="44" t="s">
        <v>46</v>
      </c>
      <c r="E41" s="44" t="s">
        <v>43</v>
      </c>
      <c r="F41" s="34">
        <v>78</v>
      </c>
      <c r="G41" s="35">
        <f t="shared" si="21"/>
        <v>0.51655629139072845</v>
      </c>
      <c r="H41" s="36">
        <v>41</v>
      </c>
      <c r="I41" s="35">
        <f t="shared" si="22"/>
        <v>0.27152317880794702</v>
      </c>
      <c r="J41" s="36">
        <v>8</v>
      </c>
      <c r="K41" s="35">
        <f t="shared" si="23"/>
        <v>5.2980132450331126E-2</v>
      </c>
      <c r="L41" s="34">
        <v>6</v>
      </c>
      <c r="M41" s="35">
        <f t="shared" si="24"/>
        <v>3.9735099337748346E-2</v>
      </c>
      <c r="N41" s="34">
        <v>3</v>
      </c>
      <c r="O41" s="37">
        <f t="shared" si="25"/>
        <v>1.9867549668874173E-2</v>
      </c>
      <c r="P41" s="34">
        <v>2</v>
      </c>
      <c r="Q41" s="37">
        <f t="shared" si="26"/>
        <v>1.3245033112582781E-2</v>
      </c>
      <c r="R41" s="34">
        <v>13</v>
      </c>
      <c r="S41" s="37">
        <f t="shared" si="27"/>
        <v>8.6092715231788075E-2</v>
      </c>
      <c r="T41" s="38">
        <f t="shared" si="28"/>
        <v>151</v>
      </c>
      <c r="U41" s="34">
        <v>0</v>
      </c>
      <c r="V41" s="37">
        <f t="shared" si="19"/>
        <v>0</v>
      </c>
      <c r="W41" s="34">
        <v>0</v>
      </c>
      <c r="X41" s="37">
        <f t="shared" si="20"/>
        <v>0</v>
      </c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s="45" customFormat="1" ht="33.75" customHeight="1" x14ac:dyDescent="0.2">
      <c r="A42" s="44" t="s">
        <v>47</v>
      </c>
      <c r="B42" s="50" t="s">
        <v>22</v>
      </c>
      <c r="C42" s="42">
        <v>195</v>
      </c>
      <c r="D42" s="44" t="s">
        <v>47</v>
      </c>
      <c r="E42" s="44" t="s">
        <v>48</v>
      </c>
      <c r="F42" s="34">
        <v>86</v>
      </c>
      <c r="G42" s="35">
        <f t="shared" si="21"/>
        <v>0.44102564102564101</v>
      </c>
      <c r="H42" s="36">
        <v>53</v>
      </c>
      <c r="I42" s="35">
        <f t="shared" si="22"/>
        <v>0.27179487179487177</v>
      </c>
      <c r="J42" s="36">
        <v>20</v>
      </c>
      <c r="K42" s="35">
        <f t="shared" si="23"/>
        <v>0.10256410256410256</v>
      </c>
      <c r="L42" s="34">
        <v>20</v>
      </c>
      <c r="M42" s="35">
        <f t="shared" si="24"/>
        <v>0.10256410256410256</v>
      </c>
      <c r="N42" s="34">
        <v>2</v>
      </c>
      <c r="O42" s="37">
        <f t="shared" si="25"/>
        <v>1.0256410256410256E-2</v>
      </c>
      <c r="P42" s="34">
        <v>3</v>
      </c>
      <c r="Q42" s="37">
        <f t="shared" si="26"/>
        <v>1.5384615384615385E-2</v>
      </c>
      <c r="R42" s="34">
        <v>11</v>
      </c>
      <c r="S42" s="37">
        <f t="shared" si="27"/>
        <v>5.6410256410256411E-2</v>
      </c>
      <c r="T42" s="38">
        <f t="shared" si="28"/>
        <v>195</v>
      </c>
      <c r="U42" s="34">
        <v>0</v>
      </c>
      <c r="V42" s="37">
        <f t="shared" si="19"/>
        <v>0</v>
      </c>
      <c r="W42" s="34">
        <v>0</v>
      </c>
      <c r="X42" s="37">
        <f t="shared" si="20"/>
        <v>0</v>
      </c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</row>
    <row r="43" spans="1:48" s="3" customFormat="1" ht="20" hidden="1" customHeight="1" x14ac:dyDescent="0.2">
      <c r="A43" s="2"/>
      <c r="B43" s="6"/>
      <c r="C43" s="15"/>
      <c r="D43" s="10"/>
      <c r="E43" s="6"/>
      <c r="F43" s="5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57">
        <v>612</v>
      </c>
      <c r="U43" s="55"/>
      <c r="V43" s="6"/>
      <c r="W43" s="55"/>
      <c r="X43" s="6"/>
    </row>
    <row r="44" spans="1:48" s="3" customFormat="1" ht="20" hidden="1" customHeight="1" x14ac:dyDescent="0.2">
      <c r="A44" s="2"/>
      <c r="B44" s="2"/>
      <c r="C44" s="13"/>
      <c r="D44" s="7"/>
      <c r="E44" s="2"/>
      <c r="F44" s="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6">
        <v>247</v>
      </c>
      <c r="U44" s="11"/>
      <c r="V44" s="2"/>
      <c r="W44" s="11"/>
      <c r="X44" s="2"/>
    </row>
    <row r="45" spans="1:48" s="3" customFormat="1" ht="20" hidden="1" customHeight="1" x14ac:dyDescent="0.2">
      <c r="A45" s="1" t="s">
        <v>49</v>
      </c>
      <c r="B45" s="1"/>
      <c r="C45" s="12"/>
      <c r="D45" s="1"/>
      <c r="E45" s="1"/>
      <c r="F45" s="1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6">
        <v>255</v>
      </c>
      <c r="U45" s="11"/>
      <c r="V45" s="2"/>
      <c r="W45" s="11"/>
      <c r="X45" s="2"/>
    </row>
    <row r="46" spans="1:48" s="3" customFormat="1" ht="20" hidden="1" customHeight="1" x14ac:dyDescent="0.2">
      <c r="A46" s="4" t="s">
        <v>2</v>
      </c>
      <c r="B46" s="4"/>
      <c r="C46" s="13"/>
      <c r="D46" s="8" t="s">
        <v>2</v>
      </c>
      <c r="E46" s="4" t="s">
        <v>3</v>
      </c>
      <c r="F46" s="1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6">
        <v>195</v>
      </c>
      <c r="U46" s="11"/>
      <c r="V46" s="2"/>
      <c r="W46" s="11"/>
      <c r="X46" s="2"/>
    </row>
    <row r="47" spans="1:48" s="43" customFormat="1" ht="20" customHeight="1" x14ac:dyDescent="0.2">
      <c r="A47" s="39"/>
      <c r="B47" s="19" t="s">
        <v>372</v>
      </c>
      <c r="C47" s="20">
        <f>SUBTOTAL(9,C32:C46)</f>
        <v>1989</v>
      </c>
      <c r="D47" s="19"/>
      <c r="E47" s="19" t="s">
        <v>370</v>
      </c>
      <c r="F47" s="20">
        <f>SUBTOTAL(9,F32:F46)</f>
        <v>1096</v>
      </c>
      <c r="G47" s="21">
        <f>((F47)/C47)</f>
        <v>0.55103066867772754</v>
      </c>
      <c r="H47" s="20">
        <f t="shared" ref="H47:W47" si="29">SUBTOTAL(9,H32:H46)</f>
        <v>512</v>
      </c>
      <c r="I47" s="21">
        <f>((H47)/C47)</f>
        <v>0.25741578682755151</v>
      </c>
      <c r="J47" s="20">
        <f t="shared" si="29"/>
        <v>67</v>
      </c>
      <c r="K47" s="21">
        <f>((J47)/C47)</f>
        <v>3.3685268979386625E-2</v>
      </c>
      <c r="L47" s="20">
        <f t="shared" si="29"/>
        <v>91</v>
      </c>
      <c r="M47" s="21">
        <f>((L47)/C47)</f>
        <v>4.5751633986928102E-2</v>
      </c>
      <c r="N47" s="20">
        <f t="shared" si="29"/>
        <v>21</v>
      </c>
      <c r="O47" s="22">
        <f>((N47)/C47)</f>
        <v>1.0558069381598794E-2</v>
      </c>
      <c r="P47" s="20">
        <f t="shared" si="29"/>
        <v>95</v>
      </c>
      <c r="Q47" s="22">
        <f>((P47)/C47)</f>
        <v>4.7762694821518348E-2</v>
      </c>
      <c r="R47" s="20">
        <f t="shared" si="29"/>
        <v>98</v>
      </c>
      <c r="S47" s="22">
        <f>((R47)/C47)</f>
        <v>4.9270990447461034E-2</v>
      </c>
      <c r="T47" s="23">
        <f>(F47+H47+J47+L47+N47+P47+R47)</f>
        <v>1980</v>
      </c>
      <c r="U47" s="20">
        <f t="shared" si="29"/>
        <v>1</v>
      </c>
      <c r="V47" s="22">
        <f t="shared" ref="V47" si="30">((U47)/C47)</f>
        <v>5.0276520864756154E-4</v>
      </c>
      <c r="W47" s="20">
        <f t="shared" si="29"/>
        <v>8</v>
      </c>
      <c r="X47" s="22">
        <f t="shared" ref="X47" si="31">((W47)/C47)</f>
        <v>4.0221216691804923E-3</v>
      </c>
    </row>
    <row r="48" spans="1:48" ht="33.75" customHeight="1" x14ac:dyDescent="0.2">
      <c r="A48" s="33" t="s">
        <v>50</v>
      </c>
      <c r="B48" s="50" t="s">
        <v>49</v>
      </c>
      <c r="C48" s="42">
        <v>122</v>
      </c>
      <c r="D48" s="33" t="s">
        <v>50</v>
      </c>
      <c r="E48" s="25" t="s">
        <v>51</v>
      </c>
      <c r="F48" s="34">
        <v>55</v>
      </c>
      <c r="G48" s="35">
        <f t="shared" ref="G48:G62" si="32">((F48)/T48)</f>
        <v>0.45081967213114754</v>
      </c>
      <c r="H48" s="36">
        <v>34</v>
      </c>
      <c r="I48" s="35">
        <f t="shared" ref="I48:I62" si="33">((H48)/T48)</f>
        <v>0.27868852459016391</v>
      </c>
      <c r="J48" s="36">
        <v>3</v>
      </c>
      <c r="K48" s="35">
        <f t="shared" ref="K48:K62" si="34">((J48)/T48)</f>
        <v>2.4590163934426229E-2</v>
      </c>
      <c r="L48" s="34">
        <v>5</v>
      </c>
      <c r="M48" s="35">
        <f t="shared" ref="M48:M62" si="35">((L48)/T48)</f>
        <v>4.0983606557377046E-2</v>
      </c>
      <c r="N48" s="34">
        <v>1</v>
      </c>
      <c r="O48" s="37">
        <f t="shared" ref="O48:O62" si="36">((N48)/T48)</f>
        <v>8.1967213114754103E-3</v>
      </c>
      <c r="P48" s="34">
        <v>1</v>
      </c>
      <c r="Q48" s="37">
        <f t="shared" ref="Q48:Q62" si="37">((P48)/T48)</f>
        <v>8.1967213114754103E-3</v>
      </c>
      <c r="R48" s="34">
        <v>23</v>
      </c>
      <c r="S48" s="37">
        <f t="shared" ref="S48:S62" si="38">((R48)/T48)</f>
        <v>0.18852459016393441</v>
      </c>
      <c r="T48" s="38">
        <f t="shared" ref="T48:T62" si="39">SUBTOTAL(9,F48,H48,J48,L48,N48,P48,R48)</f>
        <v>122</v>
      </c>
      <c r="U48" s="34">
        <v>0</v>
      </c>
      <c r="V48" s="37">
        <f t="shared" ref="V48:V62" si="40">((U48)/C48)</f>
        <v>0</v>
      </c>
      <c r="W48" s="34">
        <v>0</v>
      </c>
      <c r="X48" s="37">
        <f t="shared" ref="X48:X62" si="41">((W48)/C48)</f>
        <v>0</v>
      </c>
    </row>
    <row r="49" spans="1:24" ht="33.75" customHeight="1" x14ac:dyDescent="0.2">
      <c r="A49" s="33" t="s">
        <v>52</v>
      </c>
      <c r="B49" s="50" t="s">
        <v>49</v>
      </c>
      <c r="C49" s="42">
        <v>485</v>
      </c>
      <c r="D49" s="33" t="s">
        <v>52</v>
      </c>
      <c r="E49" s="25" t="s">
        <v>53</v>
      </c>
      <c r="F49" s="34">
        <v>224</v>
      </c>
      <c r="G49" s="35">
        <f t="shared" si="32"/>
        <v>0.47257383966244726</v>
      </c>
      <c r="H49" s="36">
        <v>195</v>
      </c>
      <c r="I49" s="35">
        <f t="shared" si="33"/>
        <v>0.41139240506329117</v>
      </c>
      <c r="J49" s="36">
        <v>10</v>
      </c>
      <c r="K49" s="35">
        <f t="shared" si="34"/>
        <v>2.1097046413502109E-2</v>
      </c>
      <c r="L49" s="34">
        <v>13</v>
      </c>
      <c r="M49" s="35">
        <f t="shared" si="35"/>
        <v>2.7426160337552744E-2</v>
      </c>
      <c r="N49" s="34">
        <v>4</v>
      </c>
      <c r="O49" s="37">
        <f t="shared" si="36"/>
        <v>8.4388185654008432E-3</v>
      </c>
      <c r="P49" s="34">
        <v>5</v>
      </c>
      <c r="Q49" s="37">
        <f t="shared" si="37"/>
        <v>1.0548523206751054E-2</v>
      </c>
      <c r="R49" s="34">
        <v>23</v>
      </c>
      <c r="S49" s="37">
        <f t="shared" si="38"/>
        <v>4.852320675105485E-2</v>
      </c>
      <c r="T49" s="38">
        <f t="shared" si="39"/>
        <v>474</v>
      </c>
      <c r="U49" s="34">
        <v>10</v>
      </c>
      <c r="V49" s="37">
        <f t="shared" si="40"/>
        <v>2.0618556701030927E-2</v>
      </c>
      <c r="W49" s="34">
        <v>1</v>
      </c>
      <c r="X49" s="37">
        <f t="shared" si="41"/>
        <v>2.0618556701030928E-3</v>
      </c>
    </row>
    <row r="50" spans="1:24" ht="33.75" customHeight="1" x14ac:dyDescent="0.2">
      <c r="A50" s="33" t="s">
        <v>54</v>
      </c>
      <c r="B50" s="50" t="s">
        <v>49</v>
      </c>
      <c r="C50" s="42">
        <v>188</v>
      </c>
      <c r="D50" s="33" t="s">
        <v>54</v>
      </c>
      <c r="E50" s="25" t="s">
        <v>55</v>
      </c>
      <c r="F50" s="34">
        <v>98</v>
      </c>
      <c r="G50" s="35">
        <f t="shared" si="32"/>
        <v>0.52127659574468088</v>
      </c>
      <c r="H50" s="36">
        <v>35</v>
      </c>
      <c r="I50" s="35">
        <f t="shared" si="33"/>
        <v>0.18617021276595744</v>
      </c>
      <c r="J50" s="36">
        <v>2</v>
      </c>
      <c r="K50" s="35">
        <f t="shared" si="34"/>
        <v>1.0638297872340425E-2</v>
      </c>
      <c r="L50" s="34">
        <v>29</v>
      </c>
      <c r="M50" s="35">
        <f t="shared" si="35"/>
        <v>0.15425531914893617</v>
      </c>
      <c r="N50" s="34">
        <v>1</v>
      </c>
      <c r="O50" s="37">
        <f t="shared" si="36"/>
        <v>5.3191489361702126E-3</v>
      </c>
      <c r="P50" s="34">
        <v>0</v>
      </c>
      <c r="Q50" s="37">
        <f t="shared" si="37"/>
        <v>0</v>
      </c>
      <c r="R50" s="34">
        <v>23</v>
      </c>
      <c r="S50" s="37">
        <f t="shared" si="38"/>
        <v>0.12234042553191489</v>
      </c>
      <c r="T50" s="38">
        <f t="shared" si="39"/>
        <v>188</v>
      </c>
      <c r="U50" s="34">
        <v>0</v>
      </c>
      <c r="V50" s="37">
        <f t="shared" si="40"/>
        <v>0</v>
      </c>
      <c r="W50" s="34">
        <v>0</v>
      </c>
      <c r="X50" s="37">
        <f t="shared" si="41"/>
        <v>0</v>
      </c>
    </row>
    <row r="51" spans="1:24" ht="33.75" customHeight="1" x14ac:dyDescent="0.2">
      <c r="A51" s="33" t="s">
        <v>56</v>
      </c>
      <c r="B51" s="50" t="s">
        <v>49</v>
      </c>
      <c r="C51" s="42">
        <v>648</v>
      </c>
      <c r="D51" s="33" t="s">
        <v>56</v>
      </c>
      <c r="E51" s="25" t="s">
        <v>57</v>
      </c>
      <c r="F51" s="34">
        <v>278</v>
      </c>
      <c r="G51" s="35">
        <f t="shared" si="32"/>
        <v>0.44126984126984126</v>
      </c>
      <c r="H51" s="36">
        <v>260</v>
      </c>
      <c r="I51" s="35">
        <f t="shared" si="33"/>
        <v>0.41269841269841268</v>
      </c>
      <c r="J51" s="36">
        <v>18</v>
      </c>
      <c r="K51" s="35">
        <f t="shared" si="34"/>
        <v>2.8571428571428571E-2</v>
      </c>
      <c r="L51" s="34">
        <v>21</v>
      </c>
      <c r="M51" s="35">
        <f t="shared" si="35"/>
        <v>3.3333333333333333E-2</v>
      </c>
      <c r="N51" s="34">
        <v>7</v>
      </c>
      <c r="O51" s="37">
        <f t="shared" si="36"/>
        <v>1.1111111111111112E-2</v>
      </c>
      <c r="P51" s="34">
        <v>17</v>
      </c>
      <c r="Q51" s="37">
        <f t="shared" si="37"/>
        <v>2.6984126984126985E-2</v>
      </c>
      <c r="R51" s="34">
        <v>29</v>
      </c>
      <c r="S51" s="37">
        <f t="shared" si="38"/>
        <v>4.6031746031746035E-2</v>
      </c>
      <c r="T51" s="38">
        <f t="shared" si="39"/>
        <v>630</v>
      </c>
      <c r="U51" s="34">
        <v>10</v>
      </c>
      <c r="V51" s="37">
        <f t="shared" si="40"/>
        <v>1.5432098765432098E-2</v>
      </c>
      <c r="W51" s="34">
        <v>8</v>
      </c>
      <c r="X51" s="37">
        <f t="shared" si="41"/>
        <v>1.2345679012345678E-2</v>
      </c>
    </row>
    <row r="52" spans="1:24" ht="33.75" customHeight="1" x14ac:dyDescent="0.2">
      <c r="A52" s="33" t="s">
        <v>58</v>
      </c>
      <c r="B52" s="50" t="s">
        <v>49</v>
      </c>
      <c r="C52" s="42">
        <v>251</v>
      </c>
      <c r="D52" s="33" t="s">
        <v>58</v>
      </c>
      <c r="E52" s="25" t="s">
        <v>59</v>
      </c>
      <c r="F52" s="34">
        <v>137</v>
      </c>
      <c r="G52" s="35">
        <f t="shared" si="32"/>
        <v>0.55020080321285136</v>
      </c>
      <c r="H52" s="36">
        <v>69</v>
      </c>
      <c r="I52" s="35">
        <f t="shared" si="33"/>
        <v>0.27710843373493976</v>
      </c>
      <c r="J52" s="36">
        <v>9</v>
      </c>
      <c r="K52" s="35">
        <f t="shared" si="34"/>
        <v>3.614457831325301E-2</v>
      </c>
      <c r="L52" s="34">
        <v>9</v>
      </c>
      <c r="M52" s="35">
        <f t="shared" si="35"/>
        <v>3.614457831325301E-2</v>
      </c>
      <c r="N52" s="34">
        <v>1</v>
      </c>
      <c r="O52" s="37">
        <f t="shared" si="36"/>
        <v>4.0160642570281121E-3</v>
      </c>
      <c r="P52" s="34">
        <v>4</v>
      </c>
      <c r="Q52" s="37">
        <f t="shared" si="37"/>
        <v>1.6064257028112448E-2</v>
      </c>
      <c r="R52" s="34">
        <v>20</v>
      </c>
      <c r="S52" s="37">
        <f t="shared" si="38"/>
        <v>8.0321285140562249E-2</v>
      </c>
      <c r="T52" s="38">
        <f t="shared" si="39"/>
        <v>249</v>
      </c>
      <c r="U52" s="34">
        <v>1</v>
      </c>
      <c r="V52" s="37">
        <f t="shared" si="40"/>
        <v>3.9840637450199202E-3</v>
      </c>
      <c r="W52" s="34">
        <v>1</v>
      </c>
      <c r="X52" s="37">
        <f t="shared" si="41"/>
        <v>3.9840637450199202E-3</v>
      </c>
    </row>
    <row r="53" spans="1:24" ht="33.75" customHeight="1" x14ac:dyDescent="0.2">
      <c r="A53" s="33" t="s">
        <v>60</v>
      </c>
      <c r="B53" s="50" t="s">
        <v>49</v>
      </c>
      <c r="C53" s="42">
        <v>261</v>
      </c>
      <c r="D53" s="33" t="s">
        <v>60</v>
      </c>
      <c r="E53" s="25" t="s">
        <v>61</v>
      </c>
      <c r="F53" s="34">
        <v>96</v>
      </c>
      <c r="G53" s="35">
        <f t="shared" si="32"/>
        <v>0.37209302325581395</v>
      </c>
      <c r="H53" s="36">
        <v>125</v>
      </c>
      <c r="I53" s="35">
        <f t="shared" si="33"/>
        <v>0.48449612403100772</v>
      </c>
      <c r="J53" s="36">
        <v>3</v>
      </c>
      <c r="K53" s="35">
        <f t="shared" si="34"/>
        <v>1.1627906976744186E-2</v>
      </c>
      <c r="L53" s="34">
        <v>12</v>
      </c>
      <c r="M53" s="35">
        <f t="shared" si="35"/>
        <v>4.6511627906976744E-2</v>
      </c>
      <c r="N53" s="34">
        <v>0</v>
      </c>
      <c r="O53" s="37">
        <f t="shared" si="36"/>
        <v>0</v>
      </c>
      <c r="P53" s="34">
        <v>5</v>
      </c>
      <c r="Q53" s="37">
        <f t="shared" si="37"/>
        <v>1.937984496124031E-2</v>
      </c>
      <c r="R53" s="34">
        <v>17</v>
      </c>
      <c r="S53" s="37">
        <f t="shared" si="38"/>
        <v>6.589147286821706E-2</v>
      </c>
      <c r="T53" s="38">
        <f t="shared" si="39"/>
        <v>258</v>
      </c>
      <c r="U53" s="34">
        <v>0</v>
      </c>
      <c r="V53" s="37">
        <f t="shared" si="40"/>
        <v>0</v>
      </c>
      <c r="W53" s="34">
        <v>3</v>
      </c>
      <c r="X53" s="37">
        <f t="shared" si="41"/>
        <v>1.1494252873563218E-2</v>
      </c>
    </row>
    <row r="54" spans="1:24" ht="33.75" customHeight="1" x14ac:dyDescent="0.2">
      <c r="A54" s="33" t="s">
        <v>62</v>
      </c>
      <c r="B54" s="50" t="s">
        <v>49</v>
      </c>
      <c r="C54" s="42">
        <v>197</v>
      </c>
      <c r="D54" s="33" t="s">
        <v>62</v>
      </c>
      <c r="E54" s="25" t="s">
        <v>59</v>
      </c>
      <c r="F54" s="34">
        <v>107</v>
      </c>
      <c r="G54" s="35">
        <f t="shared" si="32"/>
        <v>0.54591836734693877</v>
      </c>
      <c r="H54" s="36">
        <v>58</v>
      </c>
      <c r="I54" s="35">
        <f t="shared" si="33"/>
        <v>0.29591836734693877</v>
      </c>
      <c r="J54" s="36">
        <v>7</v>
      </c>
      <c r="K54" s="35">
        <f t="shared" si="34"/>
        <v>3.5714285714285712E-2</v>
      </c>
      <c r="L54" s="34">
        <v>8</v>
      </c>
      <c r="M54" s="35">
        <f t="shared" si="35"/>
        <v>4.0816326530612242E-2</v>
      </c>
      <c r="N54" s="34">
        <v>0</v>
      </c>
      <c r="O54" s="37">
        <f t="shared" si="36"/>
        <v>0</v>
      </c>
      <c r="P54" s="34">
        <v>6</v>
      </c>
      <c r="Q54" s="37">
        <f t="shared" si="37"/>
        <v>3.0612244897959183E-2</v>
      </c>
      <c r="R54" s="34">
        <v>10</v>
      </c>
      <c r="S54" s="37">
        <f t="shared" si="38"/>
        <v>5.1020408163265307E-2</v>
      </c>
      <c r="T54" s="38">
        <f t="shared" si="39"/>
        <v>196</v>
      </c>
      <c r="U54" s="34">
        <v>1</v>
      </c>
      <c r="V54" s="37">
        <f t="shared" si="40"/>
        <v>5.076142131979695E-3</v>
      </c>
      <c r="W54" s="34">
        <v>0</v>
      </c>
      <c r="X54" s="37">
        <f t="shared" si="41"/>
        <v>0</v>
      </c>
    </row>
    <row r="55" spans="1:24" ht="33.75" customHeight="1" x14ac:dyDescent="0.2">
      <c r="A55" s="33" t="s">
        <v>63</v>
      </c>
      <c r="B55" s="50" t="s">
        <v>49</v>
      </c>
      <c r="C55" s="42">
        <v>257</v>
      </c>
      <c r="D55" s="33" t="s">
        <v>63</v>
      </c>
      <c r="E55" s="25" t="s">
        <v>64</v>
      </c>
      <c r="F55" s="34">
        <v>97</v>
      </c>
      <c r="G55" s="35">
        <f t="shared" si="32"/>
        <v>0.37743190661478598</v>
      </c>
      <c r="H55" s="36">
        <v>114</v>
      </c>
      <c r="I55" s="35">
        <f t="shared" si="33"/>
        <v>0.44357976653696496</v>
      </c>
      <c r="J55" s="36">
        <v>6</v>
      </c>
      <c r="K55" s="35">
        <f t="shared" si="34"/>
        <v>2.3346303501945526E-2</v>
      </c>
      <c r="L55" s="34">
        <v>13</v>
      </c>
      <c r="M55" s="35">
        <f t="shared" si="35"/>
        <v>5.0583657587548639E-2</v>
      </c>
      <c r="N55" s="34">
        <v>0</v>
      </c>
      <c r="O55" s="37">
        <f t="shared" si="36"/>
        <v>0</v>
      </c>
      <c r="P55" s="34">
        <v>3</v>
      </c>
      <c r="Q55" s="37">
        <f t="shared" si="37"/>
        <v>1.1673151750972763E-2</v>
      </c>
      <c r="R55" s="34">
        <v>24</v>
      </c>
      <c r="S55" s="37">
        <f t="shared" si="38"/>
        <v>9.3385214007782102E-2</v>
      </c>
      <c r="T55" s="38">
        <f t="shared" si="39"/>
        <v>257</v>
      </c>
      <c r="U55" s="34">
        <v>0</v>
      </c>
      <c r="V55" s="37">
        <f t="shared" si="40"/>
        <v>0</v>
      </c>
      <c r="W55" s="34">
        <v>0</v>
      </c>
      <c r="X55" s="37">
        <f t="shared" si="41"/>
        <v>0</v>
      </c>
    </row>
    <row r="56" spans="1:24" ht="33.75" customHeight="1" x14ac:dyDescent="0.2">
      <c r="A56" s="33" t="s">
        <v>65</v>
      </c>
      <c r="B56" s="50" t="s">
        <v>49</v>
      </c>
      <c r="C56" s="42">
        <v>120</v>
      </c>
      <c r="D56" s="33" t="s">
        <v>65</v>
      </c>
      <c r="E56" s="25" t="s">
        <v>66</v>
      </c>
      <c r="F56" s="34">
        <v>48</v>
      </c>
      <c r="G56" s="35">
        <f t="shared" si="32"/>
        <v>0.41025641025641024</v>
      </c>
      <c r="H56" s="36">
        <v>28</v>
      </c>
      <c r="I56" s="35">
        <f t="shared" si="33"/>
        <v>0.23931623931623933</v>
      </c>
      <c r="J56" s="36">
        <v>3</v>
      </c>
      <c r="K56" s="35">
        <f t="shared" si="34"/>
        <v>2.564102564102564E-2</v>
      </c>
      <c r="L56" s="34">
        <v>5</v>
      </c>
      <c r="M56" s="35">
        <f t="shared" si="35"/>
        <v>4.2735042735042736E-2</v>
      </c>
      <c r="N56" s="34">
        <v>1</v>
      </c>
      <c r="O56" s="37">
        <f t="shared" si="36"/>
        <v>8.5470085470085479E-3</v>
      </c>
      <c r="P56" s="34">
        <v>4</v>
      </c>
      <c r="Q56" s="37">
        <f t="shared" si="37"/>
        <v>3.4188034188034191E-2</v>
      </c>
      <c r="R56" s="34">
        <v>28</v>
      </c>
      <c r="S56" s="37">
        <f t="shared" si="38"/>
        <v>0.23931623931623933</v>
      </c>
      <c r="T56" s="38">
        <f t="shared" si="39"/>
        <v>117</v>
      </c>
      <c r="U56" s="34">
        <v>3</v>
      </c>
      <c r="V56" s="37">
        <f t="shared" si="40"/>
        <v>2.5000000000000001E-2</v>
      </c>
      <c r="W56" s="34">
        <v>0</v>
      </c>
      <c r="X56" s="37">
        <f t="shared" si="41"/>
        <v>0</v>
      </c>
    </row>
    <row r="57" spans="1:24" ht="33.75" customHeight="1" x14ac:dyDescent="0.2">
      <c r="A57" s="33" t="s">
        <v>67</v>
      </c>
      <c r="B57" s="50" t="s">
        <v>49</v>
      </c>
      <c r="C57" s="42">
        <v>220</v>
      </c>
      <c r="D57" s="33" t="s">
        <v>67</v>
      </c>
      <c r="E57" s="25" t="s">
        <v>68</v>
      </c>
      <c r="F57" s="34">
        <v>97</v>
      </c>
      <c r="G57" s="35">
        <f t="shared" si="32"/>
        <v>0.44495412844036697</v>
      </c>
      <c r="H57" s="36">
        <v>87</v>
      </c>
      <c r="I57" s="35">
        <f t="shared" si="33"/>
        <v>0.39908256880733944</v>
      </c>
      <c r="J57" s="36">
        <v>6</v>
      </c>
      <c r="K57" s="35">
        <f t="shared" si="34"/>
        <v>2.7522935779816515E-2</v>
      </c>
      <c r="L57" s="34">
        <v>9</v>
      </c>
      <c r="M57" s="35">
        <f t="shared" si="35"/>
        <v>4.1284403669724773E-2</v>
      </c>
      <c r="N57" s="34">
        <v>2</v>
      </c>
      <c r="O57" s="37">
        <f t="shared" si="36"/>
        <v>9.1743119266055051E-3</v>
      </c>
      <c r="P57" s="34">
        <v>0</v>
      </c>
      <c r="Q57" s="37">
        <f t="shared" si="37"/>
        <v>0</v>
      </c>
      <c r="R57" s="34">
        <v>17</v>
      </c>
      <c r="S57" s="37">
        <f t="shared" si="38"/>
        <v>7.7981651376146793E-2</v>
      </c>
      <c r="T57" s="38">
        <f t="shared" si="39"/>
        <v>218</v>
      </c>
      <c r="U57" s="34">
        <v>1</v>
      </c>
      <c r="V57" s="37">
        <f t="shared" si="40"/>
        <v>4.5454545454545452E-3</v>
      </c>
      <c r="W57" s="34">
        <v>1</v>
      </c>
      <c r="X57" s="37">
        <f t="shared" si="41"/>
        <v>4.5454545454545452E-3</v>
      </c>
    </row>
    <row r="58" spans="1:24" ht="33.75" customHeight="1" x14ac:dyDescent="0.2">
      <c r="A58" s="33" t="s">
        <v>69</v>
      </c>
      <c r="B58" s="50" t="s">
        <v>49</v>
      </c>
      <c r="C58" s="42">
        <v>107</v>
      </c>
      <c r="D58" s="33" t="s">
        <v>69</v>
      </c>
      <c r="E58" s="25" t="s">
        <v>70</v>
      </c>
      <c r="F58" s="34">
        <v>68</v>
      </c>
      <c r="G58" s="35">
        <f t="shared" si="32"/>
        <v>0.64150943396226412</v>
      </c>
      <c r="H58" s="36">
        <v>22</v>
      </c>
      <c r="I58" s="35">
        <f t="shared" si="33"/>
        <v>0.20754716981132076</v>
      </c>
      <c r="J58" s="36">
        <v>5</v>
      </c>
      <c r="K58" s="35">
        <f t="shared" si="34"/>
        <v>4.716981132075472E-2</v>
      </c>
      <c r="L58" s="34">
        <v>2</v>
      </c>
      <c r="M58" s="35">
        <f t="shared" si="35"/>
        <v>1.8867924528301886E-2</v>
      </c>
      <c r="N58" s="34">
        <v>4</v>
      </c>
      <c r="O58" s="37">
        <f t="shared" si="36"/>
        <v>3.7735849056603772E-2</v>
      </c>
      <c r="P58" s="34">
        <v>0</v>
      </c>
      <c r="Q58" s="37">
        <f t="shared" si="37"/>
        <v>0</v>
      </c>
      <c r="R58" s="34">
        <v>5</v>
      </c>
      <c r="S58" s="37">
        <f t="shared" si="38"/>
        <v>4.716981132075472E-2</v>
      </c>
      <c r="T58" s="38">
        <f t="shared" si="39"/>
        <v>106</v>
      </c>
      <c r="U58" s="34">
        <v>1</v>
      </c>
      <c r="V58" s="37">
        <f t="shared" si="40"/>
        <v>9.3457943925233638E-3</v>
      </c>
      <c r="W58" s="34">
        <v>0</v>
      </c>
      <c r="X58" s="37">
        <f t="shared" si="41"/>
        <v>0</v>
      </c>
    </row>
    <row r="59" spans="1:24" ht="33.75" customHeight="1" x14ac:dyDescent="0.2">
      <c r="A59" s="33" t="s">
        <v>71</v>
      </c>
      <c r="B59" s="50" t="s">
        <v>49</v>
      </c>
      <c r="C59" s="42">
        <v>274</v>
      </c>
      <c r="D59" s="33" t="s">
        <v>71</v>
      </c>
      <c r="E59" s="25" t="s">
        <v>51</v>
      </c>
      <c r="F59" s="34">
        <v>160</v>
      </c>
      <c r="G59" s="35">
        <f t="shared" si="32"/>
        <v>0.59259259259259256</v>
      </c>
      <c r="H59" s="36">
        <v>84</v>
      </c>
      <c r="I59" s="35">
        <f t="shared" si="33"/>
        <v>0.31111111111111112</v>
      </c>
      <c r="J59" s="36">
        <v>6</v>
      </c>
      <c r="K59" s="35">
        <f t="shared" si="34"/>
        <v>2.2222222222222223E-2</v>
      </c>
      <c r="L59" s="34">
        <v>6</v>
      </c>
      <c r="M59" s="35">
        <f t="shared" si="35"/>
        <v>2.2222222222222223E-2</v>
      </c>
      <c r="N59" s="34">
        <v>0</v>
      </c>
      <c r="O59" s="37">
        <f t="shared" si="36"/>
        <v>0</v>
      </c>
      <c r="P59" s="34">
        <v>5</v>
      </c>
      <c r="Q59" s="37">
        <f t="shared" si="37"/>
        <v>1.8518518518518517E-2</v>
      </c>
      <c r="R59" s="34">
        <v>9</v>
      </c>
      <c r="S59" s="37">
        <f t="shared" si="38"/>
        <v>3.3333333333333333E-2</v>
      </c>
      <c r="T59" s="38">
        <f t="shared" si="39"/>
        <v>270</v>
      </c>
      <c r="U59" s="34">
        <v>2</v>
      </c>
      <c r="V59" s="37">
        <f t="shared" si="40"/>
        <v>7.2992700729927005E-3</v>
      </c>
      <c r="W59" s="34">
        <v>2</v>
      </c>
      <c r="X59" s="37">
        <f t="shared" si="41"/>
        <v>7.2992700729927005E-3</v>
      </c>
    </row>
    <row r="60" spans="1:24" ht="33.75" customHeight="1" x14ac:dyDescent="0.2">
      <c r="A60" s="33" t="s">
        <v>72</v>
      </c>
      <c r="B60" s="50" t="s">
        <v>49</v>
      </c>
      <c r="C60" s="42">
        <v>71</v>
      </c>
      <c r="D60" s="33" t="s">
        <v>72</v>
      </c>
      <c r="E60" s="25" t="s">
        <v>73</v>
      </c>
      <c r="F60" s="34">
        <v>41</v>
      </c>
      <c r="G60" s="35">
        <f t="shared" si="32"/>
        <v>0.58571428571428574</v>
      </c>
      <c r="H60" s="36">
        <v>18</v>
      </c>
      <c r="I60" s="35">
        <f t="shared" si="33"/>
        <v>0.25714285714285712</v>
      </c>
      <c r="J60" s="36">
        <v>0</v>
      </c>
      <c r="K60" s="35">
        <f t="shared" si="34"/>
        <v>0</v>
      </c>
      <c r="L60" s="34">
        <v>6</v>
      </c>
      <c r="M60" s="35">
        <f t="shared" si="35"/>
        <v>8.5714285714285715E-2</v>
      </c>
      <c r="N60" s="34">
        <v>1</v>
      </c>
      <c r="O60" s="37">
        <f t="shared" si="36"/>
        <v>1.4285714285714285E-2</v>
      </c>
      <c r="P60" s="34">
        <v>0</v>
      </c>
      <c r="Q60" s="37">
        <f t="shared" si="37"/>
        <v>0</v>
      </c>
      <c r="R60" s="34">
        <v>4</v>
      </c>
      <c r="S60" s="37">
        <f t="shared" si="38"/>
        <v>5.7142857142857141E-2</v>
      </c>
      <c r="T60" s="38">
        <f t="shared" si="39"/>
        <v>70</v>
      </c>
      <c r="U60" s="34">
        <v>1</v>
      </c>
      <c r="V60" s="37">
        <f t="shared" si="40"/>
        <v>1.4084507042253521E-2</v>
      </c>
      <c r="W60" s="34">
        <v>0</v>
      </c>
      <c r="X60" s="37">
        <f t="shared" si="41"/>
        <v>0</v>
      </c>
    </row>
    <row r="61" spans="1:24" ht="33.75" customHeight="1" x14ac:dyDescent="0.2">
      <c r="A61" s="33" t="s">
        <v>74</v>
      </c>
      <c r="B61" s="50" t="s">
        <v>49</v>
      </c>
      <c r="C61" s="42">
        <v>284</v>
      </c>
      <c r="D61" s="33" t="s">
        <v>74</v>
      </c>
      <c r="E61" s="25" t="s">
        <v>75</v>
      </c>
      <c r="F61" s="34">
        <v>167</v>
      </c>
      <c r="G61" s="35">
        <f t="shared" si="32"/>
        <v>0.59430604982206403</v>
      </c>
      <c r="H61" s="36">
        <v>98</v>
      </c>
      <c r="I61" s="35">
        <f t="shared" si="33"/>
        <v>0.3487544483985765</v>
      </c>
      <c r="J61" s="36">
        <v>2</v>
      </c>
      <c r="K61" s="35">
        <f t="shared" si="34"/>
        <v>7.1174377224199285E-3</v>
      </c>
      <c r="L61" s="34">
        <v>4</v>
      </c>
      <c r="M61" s="35">
        <f t="shared" si="35"/>
        <v>1.4234875444839857E-2</v>
      </c>
      <c r="N61" s="34">
        <v>2</v>
      </c>
      <c r="O61" s="37">
        <f t="shared" si="36"/>
        <v>7.1174377224199285E-3</v>
      </c>
      <c r="P61" s="34">
        <v>3</v>
      </c>
      <c r="Q61" s="37">
        <f t="shared" si="37"/>
        <v>1.0676156583629894E-2</v>
      </c>
      <c r="R61" s="34">
        <v>5</v>
      </c>
      <c r="S61" s="37">
        <f t="shared" si="38"/>
        <v>1.7793594306049824E-2</v>
      </c>
      <c r="T61" s="38">
        <f t="shared" si="39"/>
        <v>281</v>
      </c>
      <c r="U61" s="34">
        <v>1</v>
      </c>
      <c r="V61" s="37">
        <f t="shared" si="40"/>
        <v>3.5211267605633804E-3</v>
      </c>
      <c r="W61" s="34">
        <v>2</v>
      </c>
      <c r="X61" s="37">
        <f t="shared" si="41"/>
        <v>7.0422535211267607E-3</v>
      </c>
    </row>
    <row r="62" spans="1:24" ht="33.75" customHeight="1" x14ac:dyDescent="0.2">
      <c r="A62" s="33" t="s">
        <v>76</v>
      </c>
      <c r="B62" s="50" t="s">
        <v>49</v>
      </c>
      <c r="C62" s="42">
        <v>157</v>
      </c>
      <c r="D62" s="33" t="s">
        <v>76</v>
      </c>
      <c r="E62" s="25" t="s">
        <v>57</v>
      </c>
      <c r="F62" s="34">
        <v>84</v>
      </c>
      <c r="G62" s="35">
        <f t="shared" si="32"/>
        <v>0.53846153846153844</v>
      </c>
      <c r="H62" s="36">
        <v>51</v>
      </c>
      <c r="I62" s="35">
        <f t="shared" si="33"/>
        <v>0.32692307692307693</v>
      </c>
      <c r="J62" s="36">
        <v>3</v>
      </c>
      <c r="K62" s="35">
        <f t="shared" si="34"/>
        <v>1.9230769230769232E-2</v>
      </c>
      <c r="L62" s="34">
        <v>5</v>
      </c>
      <c r="M62" s="35">
        <f t="shared" si="35"/>
        <v>3.2051282051282048E-2</v>
      </c>
      <c r="N62" s="34">
        <v>2</v>
      </c>
      <c r="O62" s="37">
        <f t="shared" si="36"/>
        <v>1.282051282051282E-2</v>
      </c>
      <c r="P62" s="34">
        <v>2</v>
      </c>
      <c r="Q62" s="37">
        <f t="shared" si="37"/>
        <v>1.282051282051282E-2</v>
      </c>
      <c r="R62" s="34">
        <v>9</v>
      </c>
      <c r="S62" s="37">
        <f t="shared" si="38"/>
        <v>5.7692307692307696E-2</v>
      </c>
      <c r="T62" s="38">
        <f t="shared" si="39"/>
        <v>156</v>
      </c>
      <c r="U62" s="34">
        <v>0</v>
      </c>
      <c r="V62" s="37">
        <f t="shared" si="40"/>
        <v>0</v>
      </c>
      <c r="W62" s="34">
        <v>1</v>
      </c>
      <c r="X62" s="37">
        <f t="shared" si="41"/>
        <v>6.369426751592357E-3</v>
      </c>
    </row>
    <row r="63" spans="1:24" s="3" customFormat="1" ht="20" hidden="1" customHeight="1" x14ac:dyDescent="0.2">
      <c r="A63" s="2"/>
      <c r="B63" s="6"/>
      <c r="C63" s="15"/>
      <c r="D63" s="10"/>
      <c r="E63" s="6"/>
      <c r="F63" s="5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7">
        <v>105</v>
      </c>
      <c r="U63" s="55"/>
      <c r="V63" s="6"/>
      <c r="W63" s="55"/>
      <c r="X63" s="6"/>
    </row>
    <row r="64" spans="1:24" s="3" customFormat="1" ht="20" hidden="1" customHeight="1" x14ac:dyDescent="0.2">
      <c r="A64" s="2"/>
      <c r="B64" s="2"/>
      <c r="C64" s="13"/>
      <c r="D64" s="7"/>
      <c r="E64" s="2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16">
        <v>243</v>
      </c>
      <c r="U64" s="11"/>
      <c r="V64" s="2"/>
      <c r="W64" s="11"/>
      <c r="X64" s="2"/>
    </row>
    <row r="65" spans="1:24" s="3" customFormat="1" ht="20" hidden="1" customHeight="1" x14ac:dyDescent="0.2">
      <c r="A65" s="1" t="s">
        <v>77</v>
      </c>
      <c r="B65" s="1"/>
      <c r="C65" s="12"/>
      <c r="D65" s="1"/>
      <c r="E65" s="1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16">
        <v>338</v>
      </c>
      <c r="U65" s="11"/>
      <c r="V65" s="2"/>
      <c r="W65" s="11"/>
      <c r="X65" s="2"/>
    </row>
    <row r="66" spans="1:24" s="3" customFormat="1" ht="20" hidden="1" customHeight="1" x14ac:dyDescent="0.2">
      <c r="A66" s="4" t="s">
        <v>2</v>
      </c>
      <c r="B66" s="4"/>
      <c r="C66" s="13"/>
      <c r="D66" s="8" t="s">
        <v>2</v>
      </c>
      <c r="E66" s="4" t="s">
        <v>3</v>
      </c>
      <c r="F66" s="1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16">
        <v>217</v>
      </c>
      <c r="U66" s="11"/>
      <c r="V66" s="2"/>
      <c r="W66" s="11"/>
      <c r="X66" s="2"/>
    </row>
    <row r="67" spans="1:24" s="43" customFormat="1" ht="20" customHeight="1" x14ac:dyDescent="0.2">
      <c r="A67" s="39"/>
      <c r="B67" s="19" t="s">
        <v>373</v>
      </c>
      <c r="C67" s="20">
        <f>SUBTOTAL(9,C52:C66)</f>
        <v>2199</v>
      </c>
      <c r="D67" s="19"/>
      <c r="E67" s="19" t="s">
        <v>370</v>
      </c>
      <c r="F67" s="20">
        <f>SUBTOTAL(9,F52:F66)</f>
        <v>1102</v>
      </c>
      <c r="G67" s="21">
        <f>((F67)/C67)</f>
        <v>0.50113688040018189</v>
      </c>
      <c r="H67" s="20">
        <f t="shared" ref="H67:W67" si="42">SUBTOTAL(9,H52:H66)</f>
        <v>754</v>
      </c>
      <c r="I67" s="21">
        <f>((H67)/C67)</f>
        <v>0.34288312869486132</v>
      </c>
      <c r="J67" s="20">
        <f t="shared" si="42"/>
        <v>50</v>
      </c>
      <c r="K67" s="21">
        <f>((J67)/C67)</f>
        <v>2.2737608003638016E-2</v>
      </c>
      <c r="L67" s="20">
        <f t="shared" si="42"/>
        <v>79</v>
      </c>
      <c r="M67" s="21">
        <f>((L67)/C67)</f>
        <v>3.5925420645748066E-2</v>
      </c>
      <c r="N67" s="20">
        <f t="shared" si="42"/>
        <v>13</v>
      </c>
      <c r="O67" s="22">
        <f>((N67)/C67)</f>
        <v>5.9117780809458849E-3</v>
      </c>
      <c r="P67" s="20">
        <f t="shared" si="42"/>
        <v>32</v>
      </c>
      <c r="Q67" s="22">
        <f>((P67)/C67)</f>
        <v>1.4552069122328331E-2</v>
      </c>
      <c r="R67" s="20">
        <f t="shared" si="42"/>
        <v>148</v>
      </c>
      <c r="S67" s="22">
        <f>((R67)/C67)</f>
        <v>6.7303319690768526E-2</v>
      </c>
      <c r="T67" s="23">
        <f>(F67+H67+J67+L67+N67+P67+R67)</f>
        <v>2178</v>
      </c>
      <c r="U67" s="20">
        <f t="shared" si="42"/>
        <v>11</v>
      </c>
      <c r="V67" s="22">
        <f t="shared" ref="V67" si="43">((U67)/C67)</f>
        <v>5.0022737608003635E-3</v>
      </c>
      <c r="W67" s="20">
        <f t="shared" si="42"/>
        <v>10</v>
      </c>
      <c r="X67" s="22">
        <f t="shared" ref="X67" si="44">((W67)/C67)</f>
        <v>4.5475216007276036E-3</v>
      </c>
    </row>
    <row r="68" spans="1:24" ht="33.75" customHeight="1" x14ac:dyDescent="0.2">
      <c r="A68" s="25" t="s">
        <v>78</v>
      </c>
      <c r="B68" s="50" t="s">
        <v>77</v>
      </c>
      <c r="C68" s="42">
        <v>238</v>
      </c>
      <c r="D68" s="30" t="s">
        <v>78</v>
      </c>
      <c r="E68" s="25" t="s">
        <v>79</v>
      </c>
      <c r="F68" s="34">
        <v>181</v>
      </c>
      <c r="G68" s="35">
        <f t="shared" ref="G68:G80" si="45">((F68)/T68)</f>
        <v>0.79039301310043664</v>
      </c>
      <c r="H68" s="36">
        <v>12</v>
      </c>
      <c r="I68" s="35">
        <f t="shared" ref="I68:I80" si="46">((H68)/T68)</f>
        <v>5.2401746724890827E-2</v>
      </c>
      <c r="J68" s="36">
        <v>9</v>
      </c>
      <c r="K68" s="35">
        <f t="shared" ref="K68:K80" si="47">((J68)/T68)</f>
        <v>3.9301310043668124E-2</v>
      </c>
      <c r="L68" s="34">
        <v>13</v>
      </c>
      <c r="M68" s="35">
        <f t="shared" ref="M68:M80" si="48">((L68)/T68)</f>
        <v>5.6768558951965066E-2</v>
      </c>
      <c r="N68" s="34">
        <v>1</v>
      </c>
      <c r="O68" s="37">
        <f t="shared" ref="O68:O80" si="49">((N68)/T68)</f>
        <v>4.3668122270742356E-3</v>
      </c>
      <c r="P68" s="34">
        <v>5</v>
      </c>
      <c r="Q68" s="37">
        <f t="shared" ref="Q68:Q80" si="50">((P68)/T68)</f>
        <v>2.1834061135371178E-2</v>
      </c>
      <c r="R68" s="34">
        <v>8</v>
      </c>
      <c r="S68" s="37">
        <f t="shared" ref="S68:S80" si="51">((R68)/T68)</f>
        <v>3.4934497816593885E-2</v>
      </c>
      <c r="T68" s="38">
        <f t="shared" ref="T68:T80" si="52">SUBTOTAL(9,F68,H68,J68,L68,N68,P68,R68)</f>
        <v>229</v>
      </c>
      <c r="U68" s="34">
        <v>8</v>
      </c>
      <c r="V68" s="37">
        <f t="shared" ref="V68:V80" si="53">((U68)/C68)</f>
        <v>3.3613445378151259E-2</v>
      </c>
      <c r="W68" s="34">
        <v>1</v>
      </c>
      <c r="X68" s="37">
        <f t="shared" ref="X68:X80" si="54">((W68)/C68)</f>
        <v>4.2016806722689074E-3</v>
      </c>
    </row>
    <row r="69" spans="1:24" ht="33.75" customHeight="1" x14ac:dyDescent="0.2">
      <c r="A69" s="25" t="s">
        <v>80</v>
      </c>
      <c r="B69" s="50" t="s">
        <v>77</v>
      </c>
      <c r="C69" s="42">
        <v>119</v>
      </c>
      <c r="D69" s="30" t="s">
        <v>80</v>
      </c>
      <c r="E69" s="25" t="s">
        <v>81</v>
      </c>
      <c r="F69" s="34">
        <v>82</v>
      </c>
      <c r="G69" s="35">
        <f t="shared" si="45"/>
        <v>0.68907563025210083</v>
      </c>
      <c r="H69" s="36">
        <v>12</v>
      </c>
      <c r="I69" s="35">
        <f t="shared" si="46"/>
        <v>0.10084033613445378</v>
      </c>
      <c r="J69" s="36">
        <v>9</v>
      </c>
      <c r="K69" s="35">
        <f t="shared" si="47"/>
        <v>7.5630252100840331E-2</v>
      </c>
      <c r="L69" s="34">
        <v>4</v>
      </c>
      <c r="M69" s="35">
        <f t="shared" si="48"/>
        <v>3.3613445378151259E-2</v>
      </c>
      <c r="N69" s="34">
        <v>0</v>
      </c>
      <c r="O69" s="37">
        <f t="shared" si="49"/>
        <v>0</v>
      </c>
      <c r="P69" s="34">
        <v>6</v>
      </c>
      <c r="Q69" s="37">
        <f t="shared" si="50"/>
        <v>5.0420168067226892E-2</v>
      </c>
      <c r="R69" s="34">
        <v>6</v>
      </c>
      <c r="S69" s="37">
        <f t="shared" si="51"/>
        <v>5.0420168067226892E-2</v>
      </c>
      <c r="T69" s="38">
        <f t="shared" si="52"/>
        <v>119</v>
      </c>
      <c r="U69" s="34">
        <v>0</v>
      </c>
      <c r="V69" s="37">
        <f t="shared" si="53"/>
        <v>0</v>
      </c>
      <c r="W69" s="34">
        <v>0</v>
      </c>
      <c r="X69" s="37">
        <f t="shared" si="54"/>
        <v>0</v>
      </c>
    </row>
    <row r="70" spans="1:24" ht="33.75" customHeight="1" x14ac:dyDescent="0.2">
      <c r="A70" s="25" t="s">
        <v>82</v>
      </c>
      <c r="B70" s="50" t="s">
        <v>77</v>
      </c>
      <c r="C70" s="42">
        <v>63</v>
      </c>
      <c r="D70" s="30" t="s">
        <v>82</v>
      </c>
      <c r="E70" s="25" t="s">
        <v>83</v>
      </c>
      <c r="F70" s="34">
        <v>48</v>
      </c>
      <c r="G70" s="35">
        <f t="shared" si="45"/>
        <v>0.78688524590163933</v>
      </c>
      <c r="H70" s="36">
        <v>2</v>
      </c>
      <c r="I70" s="35">
        <f t="shared" si="46"/>
        <v>3.2786885245901641E-2</v>
      </c>
      <c r="J70" s="36">
        <v>4</v>
      </c>
      <c r="K70" s="35">
        <f t="shared" si="47"/>
        <v>6.5573770491803282E-2</v>
      </c>
      <c r="L70" s="34">
        <v>2</v>
      </c>
      <c r="M70" s="35">
        <f t="shared" si="48"/>
        <v>3.2786885245901641E-2</v>
      </c>
      <c r="N70" s="34">
        <v>2</v>
      </c>
      <c r="O70" s="37">
        <f t="shared" si="49"/>
        <v>3.2786885245901641E-2</v>
      </c>
      <c r="P70" s="34">
        <v>3</v>
      </c>
      <c r="Q70" s="37">
        <f t="shared" si="50"/>
        <v>4.9180327868852458E-2</v>
      </c>
      <c r="R70" s="34">
        <v>0</v>
      </c>
      <c r="S70" s="37">
        <f t="shared" si="51"/>
        <v>0</v>
      </c>
      <c r="T70" s="38">
        <f t="shared" si="52"/>
        <v>61</v>
      </c>
      <c r="U70" s="34">
        <v>2</v>
      </c>
      <c r="V70" s="37">
        <f t="shared" si="53"/>
        <v>3.1746031746031744E-2</v>
      </c>
      <c r="W70" s="34">
        <v>0</v>
      </c>
      <c r="X70" s="37">
        <f t="shared" si="54"/>
        <v>0</v>
      </c>
    </row>
    <row r="71" spans="1:24" ht="33.75" customHeight="1" x14ac:dyDescent="0.2">
      <c r="A71" s="25" t="s">
        <v>84</v>
      </c>
      <c r="B71" s="50" t="s">
        <v>77</v>
      </c>
      <c r="C71" s="42">
        <v>230</v>
      </c>
      <c r="D71" s="30" t="s">
        <v>84</v>
      </c>
      <c r="E71" s="25" t="s">
        <v>85</v>
      </c>
      <c r="F71" s="34">
        <v>143</v>
      </c>
      <c r="G71" s="35">
        <f t="shared" si="45"/>
        <v>0.67452830188679247</v>
      </c>
      <c r="H71" s="36">
        <v>21</v>
      </c>
      <c r="I71" s="35">
        <f t="shared" si="46"/>
        <v>9.9056603773584911E-2</v>
      </c>
      <c r="J71" s="36">
        <v>23</v>
      </c>
      <c r="K71" s="35">
        <f t="shared" si="47"/>
        <v>0.10849056603773585</v>
      </c>
      <c r="L71" s="34">
        <v>7</v>
      </c>
      <c r="M71" s="35">
        <f t="shared" si="48"/>
        <v>3.3018867924528301E-2</v>
      </c>
      <c r="N71" s="34">
        <v>2</v>
      </c>
      <c r="O71" s="37">
        <f t="shared" si="49"/>
        <v>9.433962264150943E-3</v>
      </c>
      <c r="P71" s="34">
        <v>1</v>
      </c>
      <c r="Q71" s="37">
        <f t="shared" si="50"/>
        <v>4.7169811320754715E-3</v>
      </c>
      <c r="R71" s="34">
        <v>15</v>
      </c>
      <c r="S71" s="37">
        <f t="shared" si="51"/>
        <v>7.0754716981132074E-2</v>
      </c>
      <c r="T71" s="38">
        <f t="shared" si="52"/>
        <v>212</v>
      </c>
      <c r="U71" s="34">
        <v>12</v>
      </c>
      <c r="V71" s="37">
        <f t="shared" si="53"/>
        <v>5.2173913043478258E-2</v>
      </c>
      <c r="W71" s="34">
        <v>6</v>
      </c>
      <c r="X71" s="37">
        <f t="shared" si="54"/>
        <v>2.6086956521739129E-2</v>
      </c>
    </row>
    <row r="72" spans="1:24" ht="33.75" customHeight="1" x14ac:dyDescent="0.2">
      <c r="A72" s="25" t="s">
        <v>86</v>
      </c>
      <c r="B72" s="50" t="s">
        <v>77</v>
      </c>
      <c r="C72" s="42">
        <v>286</v>
      </c>
      <c r="D72" s="30" t="s">
        <v>86</v>
      </c>
      <c r="E72" s="25" t="s">
        <v>87</v>
      </c>
      <c r="F72" s="34">
        <v>183</v>
      </c>
      <c r="G72" s="35">
        <f t="shared" si="45"/>
        <v>0.67527675276752763</v>
      </c>
      <c r="H72" s="36">
        <v>29</v>
      </c>
      <c r="I72" s="35">
        <f t="shared" si="46"/>
        <v>0.1070110701107011</v>
      </c>
      <c r="J72" s="36">
        <v>19</v>
      </c>
      <c r="K72" s="35">
        <f t="shared" si="47"/>
        <v>7.0110701107011064E-2</v>
      </c>
      <c r="L72" s="34">
        <v>15</v>
      </c>
      <c r="M72" s="35">
        <f t="shared" si="48"/>
        <v>5.5350553505535055E-2</v>
      </c>
      <c r="N72" s="34">
        <v>5</v>
      </c>
      <c r="O72" s="37">
        <f t="shared" si="49"/>
        <v>1.8450184501845018E-2</v>
      </c>
      <c r="P72" s="34">
        <v>7</v>
      </c>
      <c r="Q72" s="37">
        <f t="shared" si="50"/>
        <v>2.5830258302583026E-2</v>
      </c>
      <c r="R72" s="34">
        <v>13</v>
      </c>
      <c r="S72" s="37">
        <f t="shared" si="51"/>
        <v>4.797047970479705E-2</v>
      </c>
      <c r="T72" s="38">
        <f t="shared" si="52"/>
        <v>271</v>
      </c>
      <c r="U72" s="34">
        <v>13</v>
      </c>
      <c r="V72" s="37">
        <f t="shared" si="53"/>
        <v>4.5454545454545456E-2</v>
      </c>
      <c r="W72" s="34">
        <v>2</v>
      </c>
      <c r="X72" s="37">
        <f t="shared" si="54"/>
        <v>6.993006993006993E-3</v>
      </c>
    </row>
    <row r="73" spans="1:24" ht="33.75" customHeight="1" x14ac:dyDescent="0.2">
      <c r="A73" s="25" t="s">
        <v>88</v>
      </c>
      <c r="B73" s="50" t="s">
        <v>77</v>
      </c>
      <c r="C73" s="42">
        <v>590</v>
      </c>
      <c r="D73" s="30" t="s">
        <v>88</v>
      </c>
      <c r="E73" s="25" t="s">
        <v>89</v>
      </c>
      <c r="F73" s="34">
        <v>393</v>
      </c>
      <c r="G73" s="35">
        <f t="shared" si="45"/>
        <v>0.7359550561797753</v>
      </c>
      <c r="H73" s="36">
        <v>32</v>
      </c>
      <c r="I73" s="35">
        <f t="shared" si="46"/>
        <v>5.9925093632958802E-2</v>
      </c>
      <c r="J73" s="36">
        <v>29</v>
      </c>
      <c r="K73" s="35">
        <f t="shared" si="47"/>
        <v>5.4307116104868915E-2</v>
      </c>
      <c r="L73" s="34">
        <v>34</v>
      </c>
      <c r="M73" s="35">
        <f t="shared" si="48"/>
        <v>6.3670411985018729E-2</v>
      </c>
      <c r="N73" s="34">
        <v>5</v>
      </c>
      <c r="O73" s="37">
        <f t="shared" si="49"/>
        <v>9.3632958801498131E-3</v>
      </c>
      <c r="P73" s="34">
        <v>18</v>
      </c>
      <c r="Q73" s="37">
        <f t="shared" si="50"/>
        <v>3.3707865168539325E-2</v>
      </c>
      <c r="R73" s="34">
        <v>23</v>
      </c>
      <c r="S73" s="37">
        <f t="shared" si="51"/>
        <v>4.307116104868914E-2</v>
      </c>
      <c r="T73" s="38">
        <f t="shared" si="52"/>
        <v>534</v>
      </c>
      <c r="U73" s="34">
        <v>40</v>
      </c>
      <c r="V73" s="37">
        <f t="shared" si="53"/>
        <v>6.7796610169491525E-2</v>
      </c>
      <c r="W73" s="34">
        <v>16</v>
      </c>
      <c r="X73" s="37">
        <f t="shared" si="54"/>
        <v>2.7118644067796609E-2</v>
      </c>
    </row>
    <row r="74" spans="1:24" ht="33.75" customHeight="1" x14ac:dyDescent="0.2">
      <c r="A74" s="25" t="s">
        <v>90</v>
      </c>
      <c r="B74" s="50" t="s">
        <v>77</v>
      </c>
      <c r="C74" s="42">
        <v>216</v>
      </c>
      <c r="D74" s="30" t="s">
        <v>90</v>
      </c>
      <c r="E74" s="25" t="s">
        <v>91</v>
      </c>
      <c r="F74" s="34">
        <v>173</v>
      </c>
      <c r="G74" s="35">
        <f t="shared" si="45"/>
        <v>0.82775119617224879</v>
      </c>
      <c r="H74" s="36">
        <v>4</v>
      </c>
      <c r="I74" s="35">
        <f t="shared" si="46"/>
        <v>1.9138755980861243E-2</v>
      </c>
      <c r="J74" s="36">
        <v>9</v>
      </c>
      <c r="K74" s="35">
        <f t="shared" si="47"/>
        <v>4.3062200956937802E-2</v>
      </c>
      <c r="L74" s="34">
        <v>10</v>
      </c>
      <c r="M74" s="35">
        <f t="shared" si="48"/>
        <v>4.784688995215311E-2</v>
      </c>
      <c r="N74" s="34">
        <v>2</v>
      </c>
      <c r="O74" s="37">
        <f t="shared" si="49"/>
        <v>9.5693779904306216E-3</v>
      </c>
      <c r="P74" s="34">
        <v>3</v>
      </c>
      <c r="Q74" s="37">
        <f t="shared" si="50"/>
        <v>1.4354066985645933E-2</v>
      </c>
      <c r="R74" s="34">
        <v>8</v>
      </c>
      <c r="S74" s="37">
        <f t="shared" si="51"/>
        <v>3.8277511961722487E-2</v>
      </c>
      <c r="T74" s="38">
        <f t="shared" si="52"/>
        <v>209</v>
      </c>
      <c r="U74" s="34">
        <v>6</v>
      </c>
      <c r="V74" s="37">
        <f t="shared" si="53"/>
        <v>2.7777777777777776E-2</v>
      </c>
      <c r="W74" s="34">
        <v>1</v>
      </c>
      <c r="X74" s="37">
        <f t="shared" si="54"/>
        <v>4.6296296296296294E-3</v>
      </c>
    </row>
    <row r="75" spans="1:24" ht="33.75" customHeight="1" x14ac:dyDescent="0.2">
      <c r="A75" s="25" t="s">
        <v>92</v>
      </c>
      <c r="B75" s="50" t="s">
        <v>77</v>
      </c>
      <c r="C75" s="42">
        <v>119</v>
      </c>
      <c r="D75" s="30" t="s">
        <v>92</v>
      </c>
      <c r="E75" s="25" t="s">
        <v>91</v>
      </c>
      <c r="F75" s="34">
        <v>44</v>
      </c>
      <c r="G75" s="35">
        <f t="shared" si="45"/>
        <v>0.39285714285714285</v>
      </c>
      <c r="H75" s="36">
        <v>10</v>
      </c>
      <c r="I75" s="35">
        <f t="shared" si="46"/>
        <v>8.9285714285714288E-2</v>
      </c>
      <c r="J75" s="36">
        <v>41</v>
      </c>
      <c r="K75" s="35">
        <f t="shared" si="47"/>
        <v>0.36607142857142855</v>
      </c>
      <c r="L75" s="34">
        <v>7</v>
      </c>
      <c r="M75" s="35">
        <f t="shared" si="48"/>
        <v>6.25E-2</v>
      </c>
      <c r="N75" s="34">
        <v>6</v>
      </c>
      <c r="O75" s="37">
        <f t="shared" si="49"/>
        <v>5.3571428571428568E-2</v>
      </c>
      <c r="P75" s="34">
        <v>1</v>
      </c>
      <c r="Q75" s="37">
        <f t="shared" si="50"/>
        <v>8.9285714285714281E-3</v>
      </c>
      <c r="R75" s="34">
        <v>3</v>
      </c>
      <c r="S75" s="37">
        <f t="shared" si="51"/>
        <v>2.6785714285714284E-2</v>
      </c>
      <c r="T75" s="38">
        <f t="shared" si="52"/>
        <v>112</v>
      </c>
      <c r="U75" s="34">
        <v>2</v>
      </c>
      <c r="V75" s="37">
        <f t="shared" si="53"/>
        <v>1.680672268907563E-2</v>
      </c>
      <c r="W75" s="34">
        <v>5</v>
      </c>
      <c r="X75" s="37">
        <f t="shared" si="54"/>
        <v>4.2016806722689079E-2</v>
      </c>
    </row>
    <row r="76" spans="1:24" ht="33.75" customHeight="1" x14ac:dyDescent="0.2">
      <c r="A76" s="25" t="s">
        <v>93</v>
      </c>
      <c r="B76" s="50" t="s">
        <v>77</v>
      </c>
      <c r="C76" s="42">
        <v>271</v>
      </c>
      <c r="D76" s="30" t="s">
        <v>93</v>
      </c>
      <c r="E76" s="25" t="s">
        <v>94</v>
      </c>
      <c r="F76" s="34">
        <v>196</v>
      </c>
      <c r="G76" s="35">
        <f t="shared" si="45"/>
        <v>0.76264591439688711</v>
      </c>
      <c r="H76" s="36">
        <v>17</v>
      </c>
      <c r="I76" s="35">
        <f t="shared" si="46"/>
        <v>6.6147859922178989E-2</v>
      </c>
      <c r="J76" s="36">
        <v>12</v>
      </c>
      <c r="K76" s="35">
        <f t="shared" si="47"/>
        <v>4.6692607003891051E-2</v>
      </c>
      <c r="L76" s="34">
        <v>17</v>
      </c>
      <c r="M76" s="35">
        <f t="shared" si="48"/>
        <v>6.6147859922178989E-2</v>
      </c>
      <c r="N76" s="34">
        <v>3</v>
      </c>
      <c r="O76" s="37">
        <f t="shared" si="49"/>
        <v>1.1673151750972763E-2</v>
      </c>
      <c r="P76" s="34">
        <v>6</v>
      </c>
      <c r="Q76" s="37">
        <f t="shared" si="50"/>
        <v>2.3346303501945526E-2</v>
      </c>
      <c r="R76" s="34">
        <v>6</v>
      </c>
      <c r="S76" s="37">
        <f t="shared" si="51"/>
        <v>2.3346303501945526E-2</v>
      </c>
      <c r="T76" s="38">
        <f t="shared" si="52"/>
        <v>257</v>
      </c>
      <c r="U76" s="34">
        <v>11</v>
      </c>
      <c r="V76" s="37">
        <f t="shared" si="53"/>
        <v>4.0590405904059039E-2</v>
      </c>
      <c r="W76" s="34">
        <v>3</v>
      </c>
      <c r="X76" s="37">
        <f t="shared" si="54"/>
        <v>1.107011070110701E-2</v>
      </c>
    </row>
    <row r="77" spans="1:24" ht="33.75" customHeight="1" x14ac:dyDescent="0.2">
      <c r="A77" s="25" t="s">
        <v>95</v>
      </c>
      <c r="B77" s="50" t="s">
        <v>77</v>
      </c>
      <c r="C77" s="42">
        <v>372</v>
      </c>
      <c r="D77" s="30" t="s">
        <v>95</v>
      </c>
      <c r="E77" s="25" t="s">
        <v>96</v>
      </c>
      <c r="F77" s="34">
        <v>287</v>
      </c>
      <c r="G77" s="35">
        <f t="shared" si="45"/>
        <v>0.80845070422535215</v>
      </c>
      <c r="H77" s="36">
        <v>15</v>
      </c>
      <c r="I77" s="35">
        <f t="shared" si="46"/>
        <v>4.2253521126760563E-2</v>
      </c>
      <c r="J77" s="36">
        <v>8</v>
      </c>
      <c r="K77" s="35">
        <f t="shared" si="47"/>
        <v>2.2535211267605635E-2</v>
      </c>
      <c r="L77" s="34">
        <v>15</v>
      </c>
      <c r="M77" s="35">
        <f t="shared" si="48"/>
        <v>4.2253521126760563E-2</v>
      </c>
      <c r="N77" s="34">
        <v>3</v>
      </c>
      <c r="O77" s="37">
        <f t="shared" si="49"/>
        <v>8.4507042253521118E-3</v>
      </c>
      <c r="P77" s="34">
        <v>7</v>
      </c>
      <c r="Q77" s="37">
        <f t="shared" si="50"/>
        <v>1.9718309859154931E-2</v>
      </c>
      <c r="R77" s="34">
        <v>20</v>
      </c>
      <c r="S77" s="37">
        <f t="shared" si="51"/>
        <v>5.6338028169014086E-2</v>
      </c>
      <c r="T77" s="38">
        <f t="shared" si="52"/>
        <v>355</v>
      </c>
      <c r="U77" s="34">
        <v>14</v>
      </c>
      <c r="V77" s="37">
        <f t="shared" si="53"/>
        <v>3.7634408602150539E-2</v>
      </c>
      <c r="W77" s="34">
        <v>3</v>
      </c>
      <c r="X77" s="37">
        <f t="shared" si="54"/>
        <v>8.0645161290322578E-3</v>
      </c>
    </row>
    <row r="78" spans="1:24" ht="33.75" customHeight="1" x14ac:dyDescent="0.2">
      <c r="A78" s="25" t="s">
        <v>97</v>
      </c>
      <c r="B78" s="50" t="s">
        <v>77</v>
      </c>
      <c r="C78" s="42">
        <v>237</v>
      </c>
      <c r="D78" s="30" t="s">
        <v>97</v>
      </c>
      <c r="E78" s="25" t="s">
        <v>98</v>
      </c>
      <c r="F78" s="34">
        <v>160</v>
      </c>
      <c r="G78" s="35">
        <f t="shared" si="45"/>
        <v>0.70484581497797361</v>
      </c>
      <c r="H78" s="36">
        <v>27</v>
      </c>
      <c r="I78" s="35">
        <f t="shared" si="46"/>
        <v>0.11894273127753303</v>
      </c>
      <c r="J78" s="36">
        <v>13</v>
      </c>
      <c r="K78" s="35">
        <f t="shared" si="47"/>
        <v>5.7268722466960353E-2</v>
      </c>
      <c r="L78" s="34">
        <v>7</v>
      </c>
      <c r="M78" s="35">
        <f t="shared" si="48"/>
        <v>3.0837004405286344E-2</v>
      </c>
      <c r="N78" s="34">
        <v>9</v>
      </c>
      <c r="O78" s="37">
        <f t="shared" si="49"/>
        <v>3.9647577092511016E-2</v>
      </c>
      <c r="P78" s="34">
        <v>5</v>
      </c>
      <c r="Q78" s="37">
        <f t="shared" si="50"/>
        <v>2.2026431718061675E-2</v>
      </c>
      <c r="R78" s="34">
        <v>6</v>
      </c>
      <c r="S78" s="37">
        <f t="shared" si="51"/>
        <v>2.643171806167401E-2</v>
      </c>
      <c r="T78" s="38">
        <f t="shared" si="52"/>
        <v>227</v>
      </c>
      <c r="U78" s="34">
        <v>0</v>
      </c>
      <c r="V78" s="37">
        <f t="shared" si="53"/>
        <v>0</v>
      </c>
      <c r="W78" s="34">
        <v>10</v>
      </c>
      <c r="X78" s="37">
        <f t="shared" si="54"/>
        <v>4.2194092827004218E-2</v>
      </c>
    </row>
    <row r="79" spans="1:24" ht="33.75" customHeight="1" x14ac:dyDescent="0.2">
      <c r="A79" s="25" t="s">
        <v>99</v>
      </c>
      <c r="B79" s="50" t="s">
        <v>77</v>
      </c>
      <c r="C79" s="42">
        <v>428</v>
      </c>
      <c r="D79" s="30" t="s">
        <v>99</v>
      </c>
      <c r="E79" s="25" t="s">
        <v>100</v>
      </c>
      <c r="F79" s="34">
        <v>293</v>
      </c>
      <c r="G79" s="35">
        <f t="shared" si="45"/>
        <v>0.71463414634146338</v>
      </c>
      <c r="H79" s="36">
        <v>72</v>
      </c>
      <c r="I79" s="35">
        <f t="shared" si="46"/>
        <v>0.17560975609756097</v>
      </c>
      <c r="J79" s="36">
        <v>13</v>
      </c>
      <c r="K79" s="35">
        <f t="shared" si="47"/>
        <v>3.1707317073170732E-2</v>
      </c>
      <c r="L79" s="34">
        <v>16</v>
      </c>
      <c r="M79" s="35">
        <f t="shared" si="48"/>
        <v>3.9024390243902439E-2</v>
      </c>
      <c r="N79" s="34">
        <v>2</v>
      </c>
      <c r="O79" s="37">
        <f t="shared" si="49"/>
        <v>4.8780487804878049E-3</v>
      </c>
      <c r="P79" s="34">
        <v>5</v>
      </c>
      <c r="Q79" s="37">
        <f t="shared" si="50"/>
        <v>1.2195121951219513E-2</v>
      </c>
      <c r="R79" s="34">
        <v>9</v>
      </c>
      <c r="S79" s="37">
        <f t="shared" si="51"/>
        <v>2.1951219512195121E-2</v>
      </c>
      <c r="T79" s="38">
        <f t="shared" si="52"/>
        <v>410</v>
      </c>
      <c r="U79" s="34">
        <v>15</v>
      </c>
      <c r="V79" s="37">
        <f t="shared" si="53"/>
        <v>3.5046728971962614E-2</v>
      </c>
      <c r="W79" s="34">
        <v>3</v>
      </c>
      <c r="X79" s="37">
        <f t="shared" si="54"/>
        <v>7.0093457943925233E-3</v>
      </c>
    </row>
    <row r="80" spans="1:24" ht="33.75" customHeight="1" x14ac:dyDescent="0.2">
      <c r="A80" s="25" t="s">
        <v>101</v>
      </c>
      <c r="B80" s="50" t="s">
        <v>77</v>
      </c>
      <c r="C80" s="42">
        <v>168</v>
      </c>
      <c r="D80" s="30" t="s">
        <v>101</v>
      </c>
      <c r="E80" s="25" t="s">
        <v>100</v>
      </c>
      <c r="F80" s="34">
        <v>120</v>
      </c>
      <c r="G80" s="35">
        <f t="shared" si="45"/>
        <v>0.7142857142857143</v>
      </c>
      <c r="H80" s="36">
        <v>18</v>
      </c>
      <c r="I80" s="35">
        <f t="shared" si="46"/>
        <v>0.10714285714285714</v>
      </c>
      <c r="J80" s="36">
        <v>7</v>
      </c>
      <c r="K80" s="35">
        <f t="shared" si="47"/>
        <v>4.1666666666666664E-2</v>
      </c>
      <c r="L80" s="34">
        <v>17</v>
      </c>
      <c r="M80" s="35">
        <f t="shared" si="48"/>
        <v>0.10119047619047619</v>
      </c>
      <c r="N80" s="34">
        <v>0</v>
      </c>
      <c r="O80" s="37">
        <f t="shared" si="49"/>
        <v>0</v>
      </c>
      <c r="P80" s="34">
        <v>3</v>
      </c>
      <c r="Q80" s="37">
        <f t="shared" si="50"/>
        <v>1.7857142857142856E-2</v>
      </c>
      <c r="R80" s="34">
        <v>3</v>
      </c>
      <c r="S80" s="37">
        <f t="shared" si="51"/>
        <v>1.7857142857142856E-2</v>
      </c>
      <c r="T80" s="38">
        <f t="shared" si="52"/>
        <v>168</v>
      </c>
      <c r="U80" s="34">
        <v>0</v>
      </c>
      <c r="V80" s="37">
        <f t="shared" si="53"/>
        <v>0</v>
      </c>
      <c r="W80" s="34">
        <v>0</v>
      </c>
      <c r="X80" s="37">
        <f t="shared" si="54"/>
        <v>0</v>
      </c>
    </row>
    <row r="81" spans="1:24" s="3" customFormat="1" ht="20" hidden="1" customHeight="1" x14ac:dyDescent="0.2">
      <c r="A81" s="2"/>
      <c r="B81" s="6"/>
      <c r="C81" s="15"/>
      <c r="D81" s="10"/>
      <c r="E81" s="6"/>
      <c r="F81" s="5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57">
        <v>153</v>
      </c>
      <c r="U81" s="55"/>
      <c r="V81" s="6"/>
      <c r="W81" s="55"/>
      <c r="X81" s="6"/>
    </row>
    <row r="82" spans="1:24" s="3" customFormat="1" ht="20" hidden="1" customHeight="1" x14ac:dyDescent="0.2">
      <c r="A82" s="2"/>
      <c r="B82" s="2"/>
      <c r="C82" s="13"/>
      <c r="D82" s="7"/>
      <c r="E82" s="2"/>
      <c r="F82" s="1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16">
        <v>157</v>
      </c>
      <c r="U82" s="11"/>
      <c r="V82" s="2"/>
      <c r="W82" s="11"/>
      <c r="X82" s="2"/>
    </row>
    <row r="83" spans="1:24" s="3" customFormat="1" ht="20" hidden="1" customHeight="1" x14ac:dyDescent="0.2">
      <c r="A83" s="1" t="s">
        <v>102</v>
      </c>
      <c r="B83" s="1"/>
      <c r="C83" s="12"/>
      <c r="D83" s="1"/>
      <c r="E83" s="1"/>
      <c r="F83" s="1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16">
        <v>113</v>
      </c>
      <c r="U83" s="11"/>
      <c r="V83" s="2"/>
      <c r="W83" s="11"/>
      <c r="X83" s="2"/>
    </row>
    <row r="84" spans="1:24" s="3" customFormat="1" ht="20" hidden="1" customHeight="1" x14ac:dyDescent="0.2">
      <c r="A84" s="4" t="s">
        <v>2</v>
      </c>
      <c r="B84" s="4"/>
      <c r="C84" s="13"/>
      <c r="D84" s="8" t="s">
        <v>2</v>
      </c>
      <c r="E84" s="4" t="s">
        <v>3</v>
      </c>
      <c r="F84" s="1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16">
        <v>242</v>
      </c>
      <c r="U84" s="11"/>
      <c r="V84" s="2"/>
      <c r="W84" s="11"/>
      <c r="X84" s="2"/>
    </row>
    <row r="85" spans="1:24" s="43" customFormat="1" ht="20" customHeight="1" x14ac:dyDescent="0.2">
      <c r="A85" s="39"/>
      <c r="B85" s="19" t="s">
        <v>374</v>
      </c>
      <c r="C85" s="20">
        <f>SUBTOTAL(9,C70:C84)</f>
        <v>2980</v>
      </c>
      <c r="D85" s="19"/>
      <c r="E85" s="19" t="s">
        <v>370</v>
      </c>
      <c r="F85" s="20">
        <f>SUBTOTAL(9,F70:F84)</f>
        <v>2040</v>
      </c>
      <c r="G85" s="21">
        <f>((F85)/C85)</f>
        <v>0.68456375838926176</v>
      </c>
      <c r="H85" s="20">
        <f t="shared" ref="H85:W85" si="55">SUBTOTAL(9,H70:H84)</f>
        <v>247</v>
      </c>
      <c r="I85" s="21">
        <f>((H85)/C85)</f>
        <v>8.2885906040268451E-2</v>
      </c>
      <c r="J85" s="20">
        <f t="shared" si="55"/>
        <v>178</v>
      </c>
      <c r="K85" s="21">
        <f>((J85)/C85)</f>
        <v>5.9731543624161075E-2</v>
      </c>
      <c r="L85" s="20">
        <f t="shared" si="55"/>
        <v>147</v>
      </c>
      <c r="M85" s="21">
        <f>((L85)/C85)</f>
        <v>4.9328859060402686E-2</v>
      </c>
      <c r="N85" s="20">
        <f t="shared" si="55"/>
        <v>39</v>
      </c>
      <c r="O85" s="22">
        <f>((N85)/C85)</f>
        <v>1.3087248322147652E-2</v>
      </c>
      <c r="P85" s="20">
        <f t="shared" si="55"/>
        <v>59</v>
      </c>
      <c r="Q85" s="22">
        <f>((P85)/C85)</f>
        <v>1.9798657718120807E-2</v>
      </c>
      <c r="R85" s="20">
        <f t="shared" si="55"/>
        <v>106</v>
      </c>
      <c r="S85" s="22">
        <f>((R85)/C85)</f>
        <v>3.5570469798657717E-2</v>
      </c>
      <c r="T85" s="23">
        <f>(F85+H85+J85+L85+N85+P85+R85)</f>
        <v>2816</v>
      </c>
      <c r="U85" s="20">
        <f t="shared" si="55"/>
        <v>115</v>
      </c>
      <c r="V85" s="22">
        <f t="shared" ref="V85" si="56">((U85)/C85)</f>
        <v>3.8590604026845637E-2</v>
      </c>
      <c r="W85" s="20">
        <f t="shared" si="55"/>
        <v>49</v>
      </c>
      <c r="X85" s="22">
        <f t="shared" ref="X85" si="57">((W85)/C85)</f>
        <v>1.6442953020134227E-2</v>
      </c>
    </row>
    <row r="86" spans="1:24" ht="33.75" customHeight="1" x14ac:dyDescent="0.2">
      <c r="A86" s="25" t="s">
        <v>103</v>
      </c>
      <c r="B86" s="50" t="s">
        <v>102</v>
      </c>
      <c r="C86" s="42">
        <v>244</v>
      </c>
      <c r="D86" s="30" t="s">
        <v>103</v>
      </c>
      <c r="E86" s="46" t="s">
        <v>104</v>
      </c>
      <c r="F86" s="34">
        <v>133</v>
      </c>
      <c r="G86" s="35">
        <f t="shared" ref="G86:G101" si="58">((F86)/T86)</f>
        <v>0.5964125560538116</v>
      </c>
      <c r="H86" s="36">
        <v>27</v>
      </c>
      <c r="I86" s="35">
        <f t="shared" ref="I86:I101" si="59">((H86)/T86)</f>
        <v>0.1210762331838565</v>
      </c>
      <c r="J86" s="36">
        <v>21</v>
      </c>
      <c r="K86" s="35">
        <f t="shared" ref="K86:K101" si="60">((J86)/T86)</f>
        <v>9.417040358744394E-2</v>
      </c>
      <c r="L86" s="34">
        <v>23</v>
      </c>
      <c r="M86" s="35">
        <f t="shared" ref="M86:M101" si="61">((L86)/T86)</f>
        <v>0.1031390134529148</v>
      </c>
      <c r="N86" s="34">
        <v>2</v>
      </c>
      <c r="O86" s="37">
        <f t="shared" ref="O86:O101" si="62">((N86)/T86)</f>
        <v>8.9686098654708519E-3</v>
      </c>
      <c r="P86" s="34">
        <v>10</v>
      </c>
      <c r="Q86" s="37">
        <f t="shared" ref="Q86:Q101" si="63">((P86)/T86)</f>
        <v>4.4843049327354258E-2</v>
      </c>
      <c r="R86" s="34">
        <v>7</v>
      </c>
      <c r="S86" s="37">
        <f t="shared" ref="S86:S101" si="64">((R86)/T86)</f>
        <v>3.1390134529147982E-2</v>
      </c>
      <c r="T86" s="38">
        <f t="shared" ref="T86:T101" si="65">SUBTOTAL(9,F86,H86,J86,L86,N86,P86,R86)</f>
        <v>223</v>
      </c>
      <c r="U86" s="34">
        <v>16</v>
      </c>
      <c r="V86" s="37">
        <f t="shared" ref="V86:V101" si="66">((U86)/C86)</f>
        <v>6.5573770491803282E-2</v>
      </c>
      <c r="W86" s="34">
        <v>5</v>
      </c>
      <c r="X86" s="37">
        <f t="shared" ref="X86:X101" si="67">((W86)/C86)</f>
        <v>2.0491803278688523E-2</v>
      </c>
    </row>
    <row r="87" spans="1:24" ht="33.75" customHeight="1" x14ac:dyDescent="0.2">
      <c r="A87" s="25" t="s">
        <v>105</v>
      </c>
      <c r="B87" s="50" t="s">
        <v>102</v>
      </c>
      <c r="C87" s="42">
        <v>275</v>
      </c>
      <c r="D87" s="30" t="s">
        <v>105</v>
      </c>
      <c r="E87" s="46" t="s">
        <v>106</v>
      </c>
      <c r="F87" s="34">
        <v>90</v>
      </c>
      <c r="G87" s="35">
        <f t="shared" si="58"/>
        <v>0.36585365853658536</v>
      </c>
      <c r="H87" s="36">
        <v>31</v>
      </c>
      <c r="I87" s="35">
        <f t="shared" si="59"/>
        <v>0.12601626016260162</v>
      </c>
      <c r="J87" s="36">
        <v>18</v>
      </c>
      <c r="K87" s="35">
        <f t="shared" si="60"/>
        <v>7.3170731707317069E-2</v>
      </c>
      <c r="L87" s="34">
        <v>48</v>
      </c>
      <c r="M87" s="35">
        <f t="shared" si="61"/>
        <v>0.1951219512195122</v>
      </c>
      <c r="N87" s="34">
        <v>4</v>
      </c>
      <c r="O87" s="37">
        <f t="shared" si="62"/>
        <v>1.6260162601626018E-2</v>
      </c>
      <c r="P87" s="34">
        <v>44</v>
      </c>
      <c r="Q87" s="37">
        <f t="shared" si="63"/>
        <v>0.17886178861788618</v>
      </c>
      <c r="R87" s="34">
        <v>11</v>
      </c>
      <c r="S87" s="37">
        <f t="shared" si="64"/>
        <v>4.4715447154471545E-2</v>
      </c>
      <c r="T87" s="38">
        <f t="shared" si="65"/>
        <v>246</v>
      </c>
      <c r="U87" s="34">
        <v>24</v>
      </c>
      <c r="V87" s="37">
        <f t="shared" si="66"/>
        <v>8.727272727272728E-2</v>
      </c>
      <c r="W87" s="34">
        <v>5</v>
      </c>
      <c r="X87" s="37">
        <f t="shared" si="67"/>
        <v>1.8181818181818181E-2</v>
      </c>
    </row>
    <row r="88" spans="1:24" ht="33.75" customHeight="1" x14ac:dyDescent="0.2">
      <c r="A88" s="25" t="s">
        <v>107</v>
      </c>
      <c r="B88" s="50" t="s">
        <v>102</v>
      </c>
      <c r="C88" s="42">
        <v>238</v>
      </c>
      <c r="D88" s="30" t="s">
        <v>107</v>
      </c>
      <c r="E88" s="46" t="s">
        <v>106</v>
      </c>
      <c r="F88" s="34">
        <v>110</v>
      </c>
      <c r="G88" s="35">
        <f t="shared" si="58"/>
        <v>0.48034934497816595</v>
      </c>
      <c r="H88" s="36">
        <v>24</v>
      </c>
      <c r="I88" s="35">
        <f t="shared" si="59"/>
        <v>0.10480349344978165</v>
      </c>
      <c r="J88" s="36">
        <v>13</v>
      </c>
      <c r="K88" s="35">
        <f t="shared" si="60"/>
        <v>5.6768558951965066E-2</v>
      </c>
      <c r="L88" s="34">
        <v>52</v>
      </c>
      <c r="M88" s="35">
        <f t="shared" si="61"/>
        <v>0.22707423580786026</v>
      </c>
      <c r="N88" s="34">
        <v>4</v>
      </c>
      <c r="O88" s="37">
        <f t="shared" si="62"/>
        <v>1.7467248908296942E-2</v>
      </c>
      <c r="P88" s="34">
        <v>13</v>
      </c>
      <c r="Q88" s="37">
        <f t="shared" si="63"/>
        <v>5.6768558951965066E-2</v>
      </c>
      <c r="R88" s="34">
        <v>13</v>
      </c>
      <c r="S88" s="37">
        <f t="shared" si="64"/>
        <v>5.6768558951965066E-2</v>
      </c>
      <c r="T88" s="38">
        <f t="shared" si="65"/>
        <v>229</v>
      </c>
      <c r="U88" s="34">
        <v>8</v>
      </c>
      <c r="V88" s="37">
        <f t="shared" si="66"/>
        <v>3.3613445378151259E-2</v>
      </c>
      <c r="W88" s="34">
        <v>1</v>
      </c>
      <c r="X88" s="37">
        <f t="shared" si="67"/>
        <v>4.2016806722689074E-3</v>
      </c>
    </row>
    <row r="89" spans="1:24" ht="33.75" customHeight="1" x14ac:dyDescent="0.2">
      <c r="A89" s="25" t="s">
        <v>108</v>
      </c>
      <c r="B89" s="50" t="s">
        <v>102</v>
      </c>
      <c r="C89" s="42">
        <v>245</v>
      </c>
      <c r="D89" s="30" t="s">
        <v>108</v>
      </c>
      <c r="E89" s="46" t="s">
        <v>106</v>
      </c>
      <c r="F89" s="34">
        <v>120</v>
      </c>
      <c r="G89" s="35">
        <f t="shared" si="58"/>
        <v>0.51502145922746778</v>
      </c>
      <c r="H89" s="36">
        <v>27</v>
      </c>
      <c r="I89" s="35">
        <f t="shared" si="59"/>
        <v>0.11587982832618025</v>
      </c>
      <c r="J89" s="36">
        <v>10</v>
      </c>
      <c r="K89" s="35">
        <f t="shared" si="60"/>
        <v>4.2918454935622317E-2</v>
      </c>
      <c r="L89" s="34">
        <v>31</v>
      </c>
      <c r="M89" s="35">
        <f t="shared" si="61"/>
        <v>0.13304721030042918</v>
      </c>
      <c r="N89" s="34">
        <v>3</v>
      </c>
      <c r="O89" s="37">
        <f t="shared" si="62"/>
        <v>1.2875536480686695E-2</v>
      </c>
      <c r="P89" s="34">
        <v>29</v>
      </c>
      <c r="Q89" s="37">
        <f t="shared" si="63"/>
        <v>0.12446351931330472</v>
      </c>
      <c r="R89" s="34">
        <v>13</v>
      </c>
      <c r="S89" s="37">
        <f t="shared" si="64"/>
        <v>5.5793991416309016E-2</v>
      </c>
      <c r="T89" s="38">
        <f t="shared" si="65"/>
        <v>233</v>
      </c>
      <c r="U89" s="34">
        <v>6</v>
      </c>
      <c r="V89" s="37">
        <f t="shared" si="66"/>
        <v>2.4489795918367346E-2</v>
      </c>
      <c r="W89" s="34">
        <v>6</v>
      </c>
      <c r="X89" s="37">
        <f t="shared" si="67"/>
        <v>2.4489795918367346E-2</v>
      </c>
    </row>
    <row r="90" spans="1:24" ht="33.75" customHeight="1" x14ac:dyDescent="0.2">
      <c r="A90" s="25" t="s">
        <v>109</v>
      </c>
      <c r="B90" s="50" t="s">
        <v>102</v>
      </c>
      <c r="C90" s="42">
        <v>65</v>
      </c>
      <c r="D90" s="30" t="s">
        <v>109</v>
      </c>
      <c r="E90" s="46" t="s">
        <v>110</v>
      </c>
      <c r="F90" s="34">
        <v>47</v>
      </c>
      <c r="G90" s="35">
        <f t="shared" si="58"/>
        <v>0.72307692307692306</v>
      </c>
      <c r="H90" s="36">
        <v>13</v>
      </c>
      <c r="I90" s="35">
        <f t="shared" si="59"/>
        <v>0.2</v>
      </c>
      <c r="J90" s="36">
        <v>1</v>
      </c>
      <c r="K90" s="35">
        <f t="shared" si="60"/>
        <v>1.5384615384615385E-2</v>
      </c>
      <c r="L90" s="34">
        <v>0</v>
      </c>
      <c r="M90" s="35">
        <f t="shared" si="61"/>
        <v>0</v>
      </c>
      <c r="N90" s="34">
        <v>0</v>
      </c>
      <c r="O90" s="37">
        <f t="shared" si="62"/>
        <v>0</v>
      </c>
      <c r="P90" s="34">
        <v>1</v>
      </c>
      <c r="Q90" s="37">
        <f t="shared" si="63"/>
        <v>1.5384615384615385E-2</v>
      </c>
      <c r="R90" s="34">
        <v>3</v>
      </c>
      <c r="S90" s="37">
        <f t="shared" si="64"/>
        <v>4.6153846153846156E-2</v>
      </c>
      <c r="T90" s="38">
        <f t="shared" si="65"/>
        <v>65</v>
      </c>
      <c r="U90" s="34">
        <v>0</v>
      </c>
      <c r="V90" s="37">
        <f t="shared" si="66"/>
        <v>0</v>
      </c>
      <c r="W90" s="34">
        <v>0</v>
      </c>
      <c r="X90" s="37">
        <f t="shared" si="67"/>
        <v>0</v>
      </c>
    </row>
    <row r="91" spans="1:24" ht="33.75" customHeight="1" x14ac:dyDescent="0.2">
      <c r="A91" s="25" t="s">
        <v>111</v>
      </c>
      <c r="B91" s="50" t="s">
        <v>102</v>
      </c>
      <c r="C91" s="42">
        <v>302</v>
      </c>
      <c r="D91" s="30" t="s">
        <v>111</v>
      </c>
      <c r="E91" s="46" t="s">
        <v>112</v>
      </c>
      <c r="F91" s="34">
        <v>121</v>
      </c>
      <c r="G91" s="35">
        <f t="shared" si="58"/>
        <v>0.41868512110726641</v>
      </c>
      <c r="H91" s="36">
        <v>61</v>
      </c>
      <c r="I91" s="35">
        <f t="shared" si="59"/>
        <v>0.21107266435986158</v>
      </c>
      <c r="J91" s="36">
        <v>22</v>
      </c>
      <c r="K91" s="35">
        <f t="shared" si="60"/>
        <v>7.6124567474048443E-2</v>
      </c>
      <c r="L91" s="34">
        <v>56</v>
      </c>
      <c r="M91" s="35">
        <f t="shared" si="61"/>
        <v>0.19377162629757785</v>
      </c>
      <c r="N91" s="34">
        <v>4</v>
      </c>
      <c r="O91" s="37">
        <f t="shared" si="62"/>
        <v>1.384083044982699E-2</v>
      </c>
      <c r="P91" s="34">
        <v>9</v>
      </c>
      <c r="Q91" s="37">
        <f t="shared" si="63"/>
        <v>3.1141868512110725E-2</v>
      </c>
      <c r="R91" s="34">
        <v>16</v>
      </c>
      <c r="S91" s="37">
        <f t="shared" si="64"/>
        <v>5.536332179930796E-2</v>
      </c>
      <c r="T91" s="38">
        <f t="shared" si="65"/>
        <v>289</v>
      </c>
      <c r="U91" s="34">
        <v>1</v>
      </c>
      <c r="V91" s="37">
        <f t="shared" si="66"/>
        <v>3.3112582781456954E-3</v>
      </c>
      <c r="W91" s="34">
        <v>12</v>
      </c>
      <c r="X91" s="37">
        <f t="shared" si="67"/>
        <v>3.9735099337748346E-2</v>
      </c>
    </row>
    <row r="92" spans="1:24" ht="33.75" customHeight="1" x14ac:dyDescent="0.2">
      <c r="A92" s="25" t="s">
        <v>113</v>
      </c>
      <c r="B92" s="50" t="s">
        <v>102</v>
      </c>
      <c r="C92" s="42">
        <v>565</v>
      </c>
      <c r="D92" s="30" t="s">
        <v>113</v>
      </c>
      <c r="E92" s="46" t="s">
        <v>114</v>
      </c>
      <c r="F92" s="34">
        <v>353</v>
      </c>
      <c r="G92" s="35">
        <f t="shared" si="58"/>
        <v>0.68410852713178294</v>
      </c>
      <c r="H92" s="36">
        <v>51</v>
      </c>
      <c r="I92" s="35">
        <f t="shared" si="59"/>
        <v>9.8837209302325577E-2</v>
      </c>
      <c r="J92" s="36">
        <v>25</v>
      </c>
      <c r="K92" s="35">
        <f t="shared" si="60"/>
        <v>4.8449612403100778E-2</v>
      </c>
      <c r="L92" s="34">
        <v>42</v>
      </c>
      <c r="M92" s="35">
        <f t="shared" si="61"/>
        <v>8.1395348837209308E-2</v>
      </c>
      <c r="N92" s="34">
        <v>9</v>
      </c>
      <c r="O92" s="37">
        <f t="shared" si="62"/>
        <v>1.7441860465116279E-2</v>
      </c>
      <c r="P92" s="34">
        <v>21</v>
      </c>
      <c r="Q92" s="37">
        <f t="shared" si="63"/>
        <v>4.0697674418604654E-2</v>
      </c>
      <c r="R92" s="34">
        <v>15</v>
      </c>
      <c r="S92" s="37">
        <f t="shared" si="64"/>
        <v>2.9069767441860465E-2</v>
      </c>
      <c r="T92" s="38">
        <f t="shared" si="65"/>
        <v>516</v>
      </c>
      <c r="U92" s="34">
        <v>42</v>
      </c>
      <c r="V92" s="37">
        <f t="shared" si="66"/>
        <v>7.4336283185840707E-2</v>
      </c>
      <c r="W92" s="34">
        <v>7</v>
      </c>
      <c r="X92" s="37">
        <f t="shared" si="67"/>
        <v>1.2389380530973451E-2</v>
      </c>
    </row>
    <row r="93" spans="1:24" ht="33.75" customHeight="1" x14ac:dyDescent="0.2">
      <c r="A93" s="25" t="s">
        <v>115</v>
      </c>
      <c r="B93" s="50" t="s">
        <v>102</v>
      </c>
      <c r="C93" s="42">
        <v>130</v>
      </c>
      <c r="D93" s="30" t="s">
        <v>115</v>
      </c>
      <c r="E93" s="46" t="s">
        <v>116</v>
      </c>
      <c r="F93" s="34">
        <v>81</v>
      </c>
      <c r="G93" s="35">
        <f t="shared" si="58"/>
        <v>0.68067226890756305</v>
      </c>
      <c r="H93" s="36">
        <v>7</v>
      </c>
      <c r="I93" s="35">
        <f t="shared" si="59"/>
        <v>5.8823529411764705E-2</v>
      </c>
      <c r="J93" s="36">
        <v>5</v>
      </c>
      <c r="K93" s="35">
        <f t="shared" si="60"/>
        <v>4.2016806722689079E-2</v>
      </c>
      <c r="L93" s="34">
        <v>9</v>
      </c>
      <c r="M93" s="35">
        <f t="shared" si="61"/>
        <v>7.5630252100840331E-2</v>
      </c>
      <c r="N93" s="34">
        <v>1</v>
      </c>
      <c r="O93" s="37">
        <f t="shared" si="62"/>
        <v>8.4033613445378148E-3</v>
      </c>
      <c r="P93" s="34">
        <v>7</v>
      </c>
      <c r="Q93" s="37">
        <f t="shared" si="63"/>
        <v>5.8823529411764705E-2</v>
      </c>
      <c r="R93" s="34">
        <v>9</v>
      </c>
      <c r="S93" s="37">
        <f t="shared" si="64"/>
        <v>7.5630252100840331E-2</v>
      </c>
      <c r="T93" s="38">
        <f t="shared" si="65"/>
        <v>119</v>
      </c>
      <c r="U93" s="34">
        <v>10</v>
      </c>
      <c r="V93" s="37">
        <f t="shared" si="66"/>
        <v>7.6923076923076927E-2</v>
      </c>
      <c r="W93" s="34">
        <v>1</v>
      </c>
      <c r="X93" s="37">
        <f t="shared" si="67"/>
        <v>7.6923076923076927E-3</v>
      </c>
    </row>
    <row r="94" spans="1:24" ht="33.75" customHeight="1" x14ac:dyDescent="0.2">
      <c r="A94" s="25" t="s">
        <v>117</v>
      </c>
      <c r="B94" s="50" t="s">
        <v>102</v>
      </c>
      <c r="C94" s="42">
        <v>31</v>
      </c>
      <c r="D94" s="30" t="s">
        <v>117</v>
      </c>
      <c r="E94" s="46" t="s">
        <v>118</v>
      </c>
      <c r="F94" s="34">
        <v>16</v>
      </c>
      <c r="G94" s="35">
        <f t="shared" si="58"/>
        <v>0.5161290322580645</v>
      </c>
      <c r="H94" s="36">
        <v>2</v>
      </c>
      <c r="I94" s="35">
        <f t="shared" si="59"/>
        <v>6.4516129032258063E-2</v>
      </c>
      <c r="J94" s="36">
        <v>3</v>
      </c>
      <c r="K94" s="35">
        <f t="shared" si="60"/>
        <v>9.6774193548387094E-2</v>
      </c>
      <c r="L94" s="34">
        <v>3</v>
      </c>
      <c r="M94" s="35">
        <f t="shared" si="61"/>
        <v>9.6774193548387094E-2</v>
      </c>
      <c r="N94" s="34">
        <v>2</v>
      </c>
      <c r="O94" s="37">
        <f t="shared" si="62"/>
        <v>6.4516129032258063E-2</v>
      </c>
      <c r="P94" s="34">
        <v>2</v>
      </c>
      <c r="Q94" s="37">
        <f t="shared" si="63"/>
        <v>6.4516129032258063E-2</v>
      </c>
      <c r="R94" s="34">
        <v>3</v>
      </c>
      <c r="S94" s="37">
        <f t="shared" si="64"/>
        <v>9.6774193548387094E-2</v>
      </c>
      <c r="T94" s="38">
        <f t="shared" si="65"/>
        <v>31</v>
      </c>
      <c r="U94" s="34">
        <v>0</v>
      </c>
      <c r="V94" s="37">
        <f t="shared" si="66"/>
        <v>0</v>
      </c>
      <c r="W94" s="34">
        <v>0</v>
      </c>
      <c r="X94" s="37">
        <f t="shared" si="67"/>
        <v>0</v>
      </c>
    </row>
    <row r="95" spans="1:24" ht="33.75" customHeight="1" x14ac:dyDescent="0.2">
      <c r="A95" s="25" t="s">
        <v>119</v>
      </c>
      <c r="B95" s="50" t="s">
        <v>102</v>
      </c>
      <c r="C95" s="42">
        <v>606</v>
      </c>
      <c r="D95" s="30" t="s">
        <v>119</v>
      </c>
      <c r="E95" s="46" t="s">
        <v>120</v>
      </c>
      <c r="F95" s="34">
        <v>203</v>
      </c>
      <c r="G95" s="35">
        <f t="shared" si="58"/>
        <v>0.35992907801418439</v>
      </c>
      <c r="H95" s="36">
        <v>84</v>
      </c>
      <c r="I95" s="35">
        <f t="shared" si="59"/>
        <v>0.14893617021276595</v>
      </c>
      <c r="J95" s="36">
        <v>67</v>
      </c>
      <c r="K95" s="35">
        <f t="shared" si="60"/>
        <v>0.11879432624113476</v>
      </c>
      <c r="L95" s="34">
        <v>48</v>
      </c>
      <c r="M95" s="35">
        <f t="shared" si="61"/>
        <v>8.5106382978723402E-2</v>
      </c>
      <c r="N95" s="34">
        <v>6</v>
      </c>
      <c r="O95" s="37">
        <f t="shared" si="62"/>
        <v>1.0638297872340425E-2</v>
      </c>
      <c r="P95" s="34">
        <v>10</v>
      </c>
      <c r="Q95" s="37">
        <f t="shared" si="63"/>
        <v>1.7730496453900711E-2</v>
      </c>
      <c r="R95" s="34">
        <v>146</v>
      </c>
      <c r="S95" s="37">
        <f t="shared" si="64"/>
        <v>0.25886524822695034</v>
      </c>
      <c r="T95" s="38">
        <f t="shared" si="65"/>
        <v>564</v>
      </c>
      <c r="U95" s="34">
        <v>27</v>
      </c>
      <c r="V95" s="37">
        <f t="shared" si="66"/>
        <v>4.4554455445544552E-2</v>
      </c>
      <c r="W95" s="34">
        <v>15</v>
      </c>
      <c r="X95" s="37">
        <f t="shared" si="67"/>
        <v>2.4752475247524754E-2</v>
      </c>
    </row>
    <row r="96" spans="1:24" ht="33.75" customHeight="1" x14ac:dyDescent="0.2">
      <c r="A96" s="25" t="s">
        <v>121</v>
      </c>
      <c r="B96" s="50" t="s">
        <v>102</v>
      </c>
      <c r="C96" s="42">
        <v>72</v>
      </c>
      <c r="D96" s="30" t="s">
        <v>121</v>
      </c>
      <c r="E96" s="46" t="s">
        <v>120</v>
      </c>
      <c r="F96" s="34">
        <v>19</v>
      </c>
      <c r="G96" s="35">
        <f t="shared" si="58"/>
        <v>0.27142857142857141</v>
      </c>
      <c r="H96" s="36">
        <v>14</v>
      </c>
      <c r="I96" s="35">
        <f t="shared" si="59"/>
        <v>0.2</v>
      </c>
      <c r="J96" s="36">
        <v>27</v>
      </c>
      <c r="K96" s="35">
        <f t="shared" si="60"/>
        <v>0.38571428571428573</v>
      </c>
      <c r="L96" s="34">
        <v>1</v>
      </c>
      <c r="M96" s="35">
        <f t="shared" si="61"/>
        <v>1.4285714285714285E-2</v>
      </c>
      <c r="N96" s="34">
        <v>1</v>
      </c>
      <c r="O96" s="37">
        <f t="shared" si="62"/>
        <v>1.4285714285714285E-2</v>
      </c>
      <c r="P96" s="34">
        <v>4</v>
      </c>
      <c r="Q96" s="37">
        <f t="shared" si="63"/>
        <v>5.7142857142857141E-2</v>
      </c>
      <c r="R96" s="34">
        <v>4</v>
      </c>
      <c r="S96" s="37">
        <f t="shared" si="64"/>
        <v>5.7142857142857141E-2</v>
      </c>
      <c r="T96" s="38">
        <f t="shared" si="65"/>
        <v>70</v>
      </c>
      <c r="U96" s="34">
        <v>1</v>
      </c>
      <c r="V96" s="37">
        <f t="shared" si="66"/>
        <v>1.3888888888888888E-2</v>
      </c>
      <c r="W96" s="34">
        <v>1</v>
      </c>
      <c r="X96" s="37">
        <f t="shared" si="67"/>
        <v>1.3888888888888888E-2</v>
      </c>
    </row>
    <row r="97" spans="1:48" ht="33.75" customHeight="1" x14ac:dyDescent="0.2">
      <c r="A97" s="25" t="s">
        <v>122</v>
      </c>
      <c r="B97" s="50" t="s">
        <v>102</v>
      </c>
      <c r="C97" s="42">
        <v>167</v>
      </c>
      <c r="D97" s="30" t="s">
        <v>122</v>
      </c>
      <c r="E97" s="46" t="s">
        <v>123</v>
      </c>
      <c r="F97" s="34">
        <v>102</v>
      </c>
      <c r="G97" s="35">
        <f t="shared" si="58"/>
        <v>0.63749999999999996</v>
      </c>
      <c r="H97" s="36">
        <v>20</v>
      </c>
      <c r="I97" s="35">
        <f t="shared" si="59"/>
        <v>0.125</v>
      </c>
      <c r="J97" s="36">
        <v>12</v>
      </c>
      <c r="K97" s="35">
        <f t="shared" si="60"/>
        <v>7.4999999999999997E-2</v>
      </c>
      <c r="L97" s="34">
        <v>11</v>
      </c>
      <c r="M97" s="35">
        <f t="shared" si="61"/>
        <v>6.8750000000000006E-2</v>
      </c>
      <c r="N97" s="34">
        <v>4</v>
      </c>
      <c r="O97" s="37">
        <f t="shared" si="62"/>
        <v>2.5000000000000001E-2</v>
      </c>
      <c r="P97" s="34">
        <v>5</v>
      </c>
      <c r="Q97" s="37">
        <f t="shared" si="63"/>
        <v>3.125E-2</v>
      </c>
      <c r="R97" s="34">
        <v>6</v>
      </c>
      <c r="S97" s="37">
        <f t="shared" si="64"/>
        <v>3.7499999999999999E-2</v>
      </c>
      <c r="T97" s="38">
        <f t="shared" si="65"/>
        <v>160</v>
      </c>
      <c r="U97" s="34">
        <v>6</v>
      </c>
      <c r="V97" s="37">
        <f t="shared" si="66"/>
        <v>3.5928143712574849E-2</v>
      </c>
      <c r="W97" s="34">
        <v>1</v>
      </c>
      <c r="X97" s="37">
        <f t="shared" si="67"/>
        <v>5.9880239520958087E-3</v>
      </c>
    </row>
    <row r="98" spans="1:48" ht="33.75" customHeight="1" x14ac:dyDescent="0.2">
      <c r="A98" s="25" t="s">
        <v>124</v>
      </c>
      <c r="B98" s="50" t="s">
        <v>102</v>
      </c>
      <c r="C98" s="42">
        <v>167</v>
      </c>
      <c r="D98" s="30" t="s">
        <v>124</v>
      </c>
      <c r="E98" s="46" t="s">
        <v>125</v>
      </c>
      <c r="F98" s="34">
        <v>101</v>
      </c>
      <c r="G98" s="35">
        <f t="shared" si="58"/>
        <v>0.62345679012345678</v>
      </c>
      <c r="H98" s="36">
        <v>17</v>
      </c>
      <c r="I98" s="35">
        <f t="shared" si="59"/>
        <v>0.10493827160493827</v>
      </c>
      <c r="J98" s="36">
        <v>11</v>
      </c>
      <c r="K98" s="35">
        <f t="shared" si="60"/>
        <v>6.7901234567901231E-2</v>
      </c>
      <c r="L98" s="34">
        <v>22</v>
      </c>
      <c r="M98" s="35">
        <f t="shared" si="61"/>
        <v>0.13580246913580246</v>
      </c>
      <c r="N98" s="34">
        <v>4</v>
      </c>
      <c r="O98" s="37">
        <f t="shared" si="62"/>
        <v>2.4691358024691357E-2</v>
      </c>
      <c r="P98" s="34">
        <v>0</v>
      </c>
      <c r="Q98" s="37">
        <f t="shared" si="63"/>
        <v>0</v>
      </c>
      <c r="R98" s="34">
        <v>7</v>
      </c>
      <c r="S98" s="37">
        <f t="shared" si="64"/>
        <v>4.3209876543209874E-2</v>
      </c>
      <c r="T98" s="38">
        <f t="shared" si="65"/>
        <v>162</v>
      </c>
      <c r="U98" s="34">
        <v>0</v>
      </c>
      <c r="V98" s="37">
        <f t="shared" si="66"/>
        <v>0</v>
      </c>
      <c r="W98" s="34">
        <v>5</v>
      </c>
      <c r="X98" s="37">
        <f t="shared" si="67"/>
        <v>2.9940119760479042E-2</v>
      </c>
    </row>
    <row r="99" spans="1:48" ht="33.75" customHeight="1" x14ac:dyDescent="0.2">
      <c r="A99" s="25" t="s">
        <v>126</v>
      </c>
      <c r="B99" s="50" t="s">
        <v>102</v>
      </c>
      <c r="C99" s="42">
        <v>125</v>
      </c>
      <c r="D99" s="30" t="s">
        <v>126</v>
      </c>
      <c r="E99" s="46" t="s">
        <v>125</v>
      </c>
      <c r="F99" s="34">
        <v>77</v>
      </c>
      <c r="G99" s="35">
        <f t="shared" si="58"/>
        <v>0.6470588235294118</v>
      </c>
      <c r="H99" s="36">
        <v>13</v>
      </c>
      <c r="I99" s="35">
        <f t="shared" si="59"/>
        <v>0.1092436974789916</v>
      </c>
      <c r="J99" s="36">
        <v>6</v>
      </c>
      <c r="K99" s="35">
        <f t="shared" si="60"/>
        <v>5.0420168067226892E-2</v>
      </c>
      <c r="L99" s="34">
        <v>18</v>
      </c>
      <c r="M99" s="35">
        <f t="shared" si="61"/>
        <v>0.15126050420168066</v>
      </c>
      <c r="N99" s="34">
        <v>1</v>
      </c>
      <c r="O99" s="37">
        <f t="shared" si="62"/>
        <v>8.4033613445378148E-3</v>
      </c>
      <c r="P99" s="47">
        <v>0</v>
      </c>
      <c r="Q99" s="37">
        <f t="shared" si="63"/>
        <v>0</v>
      </c>
      <c r="R99" s="34">
        <v>4</v>
      </c>
      <c r="S99" s="37">
        <f t="shared" si="64"/>
        <v>3.3613445378151259E-2</v>
      </c>
      <c r="T99" s="38">
        <f t="shared" si="65"/>
        <v>119</v>
      </c>
      <c r="U99" s="34">
        <v>4</v>
      </c>
      <c r="V99" s="37">
        <f t="shared" si="66"/>
        <v>3.2000000000000001E-2</v>
      </c>
      <c r="W99" s="34">
        <v>2</v>
      </c>
      <c r="X99" s="37">
        <f t="shared" si="67"/>
        <v>1.6E-2</v>
      </c>
    </row>
    <row r="100" spans="1:48" ht="33.75" customHeight="1" x14ac:dyDescent="0.2">
      <c r="A100" s="25" t="s">
        <v>127</v>
      </c>
      <c r="B100" s="50" t="s">
        <v>102</v>
      </c>
      <c r="C100" s="42">
        <v>260</v>
      </c>
      <c r="D100" s="30" t="s">
        <v>127</v>
      </c>
      <c r="E100" s="46" t="s">
        <v>128</v>
      </c>
      <c r="F100" s="34">
        <v>151</v>
      </c>
      <c r="G100" s="35">
        <f t="shared" si="58"/>
        <v>0.60159362549800799</v>
      </c>
      <c r="H100" s="36">
        <v>25</v>
      </c>
      <c r="I100" s="35">
        <f t="shared" si="59"/>
        <v>9.9601593625498003E-2</v>
      </c>
      <c r="J100" s="36">
        <v>4</v>
      </c>
      <c r="K100" s="35">
        <f t="shared" si="60"/>
        <v>1.5936254980079681E-2</v>
      </c>
      <c r="L100" s="34">
        <v>38</v>
      </c>
      <c r="M100" s="35">
        <f t="shared" si="61"/>
        <v>0.15139442231075698</v>
      </c>
      <c r="N100" s="34">
        <v>1</v>
      </c>
      <c r="O100" s="37">
        <f t="shared" si="62"/>
        <v>3.9840637450199202E-3</v>
      </c>
      <c r="P100" s="34">
        <v>6</v>
      </c>
      <c r="Q100" s="37">
        <f t="shared" si="63"/>
        <v>2.3904382470119521E-2</v>
      </c>
      <c r="R100" s="34">
        <v>26</v>
      </c>
      <c r="S100" s="37">
        <f t="shared" si="64"/>
        <v>0.10358565737051793</v>
      </c>
      <c r="T100" s="38">
        <f t="shared" si="65"/>
        <v>251</v>
      </c>
      <c r="U100" s="34">
        <v>5</v>
      </c>
      <c r="V100" s="37">
        <f t="shared" si="66"/>
        <v>1.9230769230769232E-2</v>
      </c>
      <c r="W100" s="34">
        <v>4</v>
      </c>
      <c r="X100" s="37">
        <f t="shared" si="67"/>
        <v>1.5384615384615385E-2</v>
      </c>
    </row>
    <row r="101" spans="1:48" ht="33.75" customHeight="1" x14ac:dyDescent="0.2">
      <c r="A101" s="25" t="s">
        <v>129</v>
      </c>
      <c r="B101" s="50" t="s">
        <v>102</v>
      </c>
      <c r="C101" s="42">
        <v>223</v>
      </c>
      <c r="D101" s="30" t="s">
        <v>129</v>
      </c>
      <c r="E101" s="46" t="s">
        <v>130</v>
      </c>
      <c r="F101" s="34">
        <v>151</v>
      </c>
      <c r="G101" s="35">
        <f t="shared" si="58"/>
        <v>0.70560747663551404</v>
      </c>
      <c r="H101" s="36">
        <v>14</v>
      </c>
      <c r="I101" s="35">
        <f t="shared" si="59"/>
        <v>6.5420560747663545E-2</v>
      </c>
      <c r="J101" s="36">
        <v>17</v>
      </c>
      <c r="K101" s="35">
        <f t="shared" si="60"/>
        <v>7.9439252336448593E-2</v>
      </c>
      <c r="L101" s="34">
        <v>24</v>
      </c>
      <c r="M101" s="35">
        <f t="shared" si="61"/>
        <v>0.11214953271028037</v>
      </c>
      <c r="N101" s="34">
        <v>1</v>
      </c>
      <c r="O101" s="37">
        <f t="shared" si="62"/>
        <v>4.6728971962616819E-3</v>
      </c>
      <c r="P101" s="34">
        <v>3</v>
      </c>
      <c r="Q101" s="37">
        <f t="shared" si="63"/>
        <v>1.4018691588785047E-2</v>
      </c>
      <c r="R101" s="34">
        <v>4</v>
      </c>
      <c r="S101" s="37">
        <f t="shared" si="64"/>
        <v>1.8691588785046728E-2</v>
      </c>
      <c r="T101" s="38">
        <f t="shared" si="65"/>
        <v>214</v>
      </c>
      <c r="U101" s="34">
        <v>5</v>
      </c>
      <c r="V101" s="37">
        <f t="shared" si="66"/>
        <v>2.2421524663677129E-2</v>
      </c>
      <c r="W101" s="34">
        <v>4</v>
      </c>
      <c r="X101" s="37">
        <f t="shared" si="67"/>
        <v>1.7937219730941704E-2</v>
      </c>
    </row>
    <row r="102" spans="1:48" s="3" customFormat="1" ht="20" hidden="1" customHeight="1" x14ac:dyDescent="0.2">
      <c r="A102" s="2"/>
      <c r="B102" s="6"/>
      <c r="C102" s="15"/>
      <c r="D102" s="10"/>
      <c r="E102" s="6"/>
      <c r="F102" s="5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57">
        <v>122</v>
      </c>
      <c r="U102" s="55"/>
      <c r="V102" s="6"/>
      <c r="W102" s="55"/>
      <c r="X102" s="6"/>
    </row>
    <row r="103" spans="1:48" s="3" customFormat="1" ht="20" hidden="1" customHeight="1" x14ac:dyDescent="0.2">
      <c r="A103" s="2"/>
      <c r="B103" s="2"/>
      <c r="C103" s="13"/>
      <c r="D103" s="7"/>
      <c r="E103" s="2"/>
      <c r="F103" s="1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16">
        <v>128</v>
      </c>
      <c r="U103" s="11"/>
      <c r="V103" s="2"/>
      <c r="W103" s="11"/>
      <c r="X103" s="2"/>
    </row>
    <row r="104" spans="1:48" s="3" customFormat="1" ht="20" hidden="1" customHeight="1" x14ac:dyDescent="0.2">
      <c r="A104" s="1" t="s">
        <v>131</v>
      </c>
      <c r="B104" s="1"/>
      <c r="C104" s="12"/>
      <c r="D104" s="1"/>
      <c r="E104" s="1"/>
      <c r="F104" s="1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16">
        <v>118</v>
      </c>
      <c r="U104" s="11"/>
      <c r="V104" s="2"/>
      <c r="W104" s="11"/>
      <c r="X104" s="2"/>
    </row>
    <row r="105" spans="1:48" s="3" customFormat="1" ht="20" hidden="1" customHeight="1" x14ac:dyDescent="0.2">
      <c r="A105" s="4" t="s">
        <v>2</v>
      </c>
      <c r="B105" s="4"/>
      <c r="C105" s="13"/>
      <c r="D105" s="8" t="s">
        <v>2</v>
      </c>
      <c r="E105" s="4" t="s">
        <v>3</v>
      </c>
      <c r="F105" s="1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16">
        <v>270</v>
      </c>
      <c r="U105" s="11"/>
      <c r="V105" s="2"/>
      <c r="W105" s="11"/>
      <c r="X105" s="2"/>
    </row>
    <row r="106" spans="1:48" s="43" customFormat="1" ht="20" customHeight="1" x14ac:dyDescent="0.2">
      <c r="A106" s="39"/>
      <c r="B106" s="19" t="s">
        <v>375</v>
      </c>
      <c r="C106" s="20">
        <f>SUBTOTAL(9,C91:C105)</f>
        <v>2648</v>
      </c>
      <c r="D106" s="19"/>
      <c r="E106" s="19" t="s">
        <v>370</v>
      </c>
      <c r="F106" s="20">
        <f>SUBTOTAL(9,F91:F105)</f>
        <v>1375</v>
      </c>
      <c r="G106" s="21">
        <f>((F106)/C106)</f>
        <v>0.51925981873111782</v>
      </c>
      <c r="H106" s="20">
        <f t="shared" ref="H106:W106" si="68">SUBTOTAL(9,H91:H105)</f>
        <v>308</v>
      </c>
      <c r="I106" s="21">
        <f>((H106)/C106)</f>
        <v>0.1163141993957704</v>
      </c>
      <c r="J106" s="20">
        <f t="shared" si="68"/>
        <v>199</v>
      </c>
      <c r="K106" s="21">
        <f>((J106)/C106)</f>
        <v>7.5151057401812688E-2</v>
      </c>
      <c r="L106" s="20">
        <f t="shared" si="68"/>
        <v>272</v>
      </c>
      <c r="M106" s="21">
        <f>((L106)/C106)</f>
        <v>0.1027190332326284</v>
      </c>
      <c r="N106" s="20">
        <f t="shared" si="68"/>
        <v>34</v>
      </c>
      <c r="O106" s="22">
        <f>((N106)/C106)</f>
        <v>1.283987915407855E-2</v>
      </c>
      <c r="P106" s="20">
        <f t="shared" si="68"/>
        <v>67</v>
      </c>
      <c r="Q106" s="22">
        <f>((P106)/C106)</f>
        <v>2.5302114803625379E-2</v>
      </c>
      <c r="R106" s="20">
        <f t="shared" si="68"/>
        <v>240</v>
      </c>
      <c r="S106" s="22">
        <f>((R106)/C106)</f>
        <v>9.0634441087613288E-2</v>
      </c>
      <c r="T106" s="23">
        <f>(F106+H106+J106+L106+N106+P106+R106)</f>
        <v>2495</v>
      </c>
      <c r="U106" s="20">
        <f t="shared" si="68"/>
        <v>101</v>
      </c>
      <c r="V106" s="22">
        <f t="shared" ref="V106" si="69">((U106)/C106)</f>
        <v>3.8141993957703929E-2</v>
      </c>
      <c r="W106" s="20">
        <f t="shared" si="68"/>
        <v>52</v>
      </c>
      <c r="X106" s="22">
        <f t="shared" ref="X106" si="70">((W106)/C106)</f>
        <v>1.9637462235649546E-2</v>
      </c>
    </row>
    <row r="107" spans="1:48" s="45" customFormat="1" ht="33.75" customHeight="1" x14ac:dyDescent="0.2">
      <c r="A107" s="44" t="s">
        <v>132</v>
      </c>
      <c r="B107" s="50" t="s">
        <v>131</v>
      </c>
      <c r="C107" s="42">
        <v>93</v>
      </c>
      <c r="D107" s="44" t="s">
        <v>132</v>
      </c>
      <c r="E107" s="44" t="s">
        <v>133</v>
      </c>
      <c r="F107" s="34">
        <v>61</v>
      </c>
      <c r="G107" s="35">
        <f t="shared" ref="G107:G124" si="71">((F107)/T107)</f>
        <v>0.65591397849462363</v>
      </c>
      <c r="H107" s="36">
        <v>11</v>
      </c>
      <c r="I107" s="35">
        <f t="shared" ref="I107:I124" si="72">((H107)/T107)</f>
        <v>0.11827956989247312</v>
      </c>
      <c r="J107" s="36">
        <v>4</v>
      </c>
      <c r="K107" s="35">
        <f t="shared" ref="K107:K124" si="73">((J107)/T107)</f>
        <v>4.3010752688172046E-2</v>
      </c>
      <c r="L107" s="34">
        <v>3</v>
      </c>
      <c r="M107" s="35">
        <f t="shared" ref="M107:M124" si="74">((L107)/T107)</f>
        <v>3.2258064516129031E-2</v>
      </c>
      <c r="N107" s="34">
        <v>4</v>
      </c>
      <c r="O107" s="37">
        <f t="shared" ref="O107:O124" si="75">((N107)/T107)</f>
        <v>4.3010752688172046E-2</v>
      </c>
      <c r="P107" s="34">
        <v>5</v>
      </c>
      <c r="Q107" s="37">
        <f t="shared" ref="Q107:Q124" si="76">((P107)/T107)</f>
        <v>5.3763440860215055E-2</v>
      </c>
      <c r="R107" s="34">
        <v>5</v>
      </c>
      <c r="S107" s="37">
        <f t="shared" ref="S107:S124" si="77">((R107)/T107)</f>
        <v>5.3763440860215055E-2</v>
      </c>
      <c r="T107" s="38">
        <f t="shared" ref="T107:T124" si="78">SUBTOTAL(9,F107,H107,J107,L107,N107,P107,R107)</f>
        <v>93</v>
      </c>
      <c r="U107" s="34">
        <v>0</v>
      </c>
      <c r="V107" s="37">
        <f t="shared" ref="V107:V124" si="79">((U107)/C107)</f>
        <v>0</v>
      </c>
      <c r="W107" s="34">
        <v>0</v>
      </c>
      <c r="X107" s="37">
        <f t="shared" ref="X107:X124" si="80">((W107)/C107)</f>
        <v>0</v>
      </c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</row>
    <row r="108" spans="1:48" s="45" customFormat="1" ht="33.75" customHeight="1" x14ac:dyDescent="0.2">
      <c r="A108" s="44" t="s">
        <v>134</v>
      </c>
      <c r="B108" s="50" t="s">
        <v>131</v>
      </c>
      <c r="C108" s="42">
        <v>30</v>
      </c>
      <c r="D108" s="44" t="s">
        <v>134</v>
      </c>
      <c r="E108" s="44" t="s">
        <v>135</v>
      </c>
      <c r="F108" s="34">
        <v>21</v>
      </c>
      <c r="G108" s="35">
        <f t="shared" si="71"/>
        <v>0.7</v>
      </c>
      <c r="H108" s="36">
        <v>1</v>
      </c>
      <c r="I108" s="35">
        <f t="shared" si="72"/>
        <v>3.3333333333333333E-2</v>
      </c>
      <c r="J108" s="36">
        <v>3</v>
      </c>
      <c r="K108" s="35">
        <f t="shared" si="73"/>
        <v>0.1</v>
      </c>
      <c r="L108" s="34">
        <v>1</v>
      </c>
      <c r="M108" s="35">
        <f t="shared" si="74"/>
        <v>3.3333333333333333E-2</v>
      </c>
      <c r="N108" s="34">
        <v>0</v>
      </c>
      <c r="O108" s="37">
        <f t="shared" si="75"/>
        <v>0</v>
      </c>
      <c r="P108" s="34">
        <v>1</v>
      </c>
      <c r="Q108" s="37">
        <f t="shared" si="76"/>
        <v>3.3333333333333333E-2</v>
      </c>
      <c r="R108" s="34">
        <v>3</v>
      </c>
      <c r="S108" s="37">
        <f t="shared" si="77"/>
        <v>0.1</v>
      </c>
      <c r="T108" s="38">
        <f t="shared" si="78"/>
        <v>30</v>
      </c>
      <c r="U108" s="34">
        <v>0</v>
      </c>
      <c r="V108" s="37">
        <f t="shared" si="79"/>
        <v>0</v>
      </c>
      <c r="W108" s="34">
        <v>0</v>
      </c>
      <c r="X108" s="37">
        <f t="shared" si="80"/>
        <v>0</v>
      </c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</row>
    <row r="109" spans="1:48" s="45" customFormat="1" ht="33.75" customHeight="1" x14ac:dyDescent="0.2">
      <c r="A109" s="44" t="s">
        <v>136</v>
      </c>
      <c r="B109" s="50" t="s">
        <v>131</v>
      </c>
      <c r="C109" s="42">
        <v>61</v>
      </c>
      <c r="D109" s="44" t="s">
        <v>136</v>
      </c>
      <c r="E109" s="44" t="s">
        <v>137</v>
      </c>
      <c r="F109" s="34">
        <v>46</v>
      </c>
      <c r="G109" s="35">
        <f t="shared" si="71"/>
        <v>0.76666666666666672</v>
      </c>
      <c r="H109" s="36">
        <v>6</v>
      </c>
      <c r="I109" s="35">
        <f t="shared" si="72"/>
        <v>0.1</v>
      </c>
      <c r="J109" s="36">
        <v>0</v>
      </c>
      <c r="K109" s="35">
        <f t="shared" si="73"/>
        <v>0</v>
      </c>
      <c r="L109" s="34">
        <v>1</v>
      </c>
      <c r="M109" s="35">
        <f t="shared" si="74"/>
        <v>1.6666666666666666E-2</v>
      </c>
      <c r="N109" s="34">
        <v>0</v>
      </c>
      <c r="O109" s="37">
        <f t="shared" si="75"/>
        <v>0</v>
      </c>
      <c r="P109" s="34">
        <v>0</v>
      </c>
      <c r="Q109" s="37">
        <f t="shared" si="76"/>
        <v>0</v>
      </c>
      <c r="R109" s="34">
        <v>7</v>
      </c>
      <c r="S109" s="37">
        <f t="shared" si="77"/>
        <v>0.11666666666666667</v>
      </c>
      <c r="T109" s="38">
        <f t="shared" si="78"/>
        <v>60</v>
      </c>
      <c r="U109" s="34">
        <v>1</v>
      </c>
      <c r="V109" s="37">
        <f t="shared" si="79"/>
        <v>1.6393442622950821E-2</v>
      </c>
      <c r="W109" s="34">
        <v>0</v>
      </c>
      <c r="X109" s="37">
        <f t="shared" si="80"/>
        <v>0</v>
      </c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</row>
    <row r="110" spans="1:48" s="45" customFormat="1" ht="33.75" customHeight="1" x14ac:dyDescent="0.2">
      <c r="A110" s="44" t="s">
        <v>138</v>
      </c>
      <c r="B110" s="50" t="s">
        <v>131</v>
      </c>
      <c r="C110" s="42">
        <v>49</v>
      </c>
      <c r="D110" s="44" t="s">
        <v>138</v>
      </c>
      <c r="E110" s="44" t="s">
        <v>139</v>
      </c>
      <c r="F110" s="34">
        <v>33</v>
      </c>
      <c r="G110" s="35">
        <f t="shared" si="71"/>
        <v>0.7021276595744681</v>
      </c>
      <c r="H110" s="36">
        <v>2</v>
      </c>
      <c r="I110" s="35">
        <f t="shared" si="72"/>
        <v>4.2553191489361701E-2</v>
      </c>
      <c r="J110" s="36">
        <v>0</v>
      </c>
      <c r="K110" s="35">
        <f t="shared" si="73"/>
        <v>0</v>
      </c>
      <c r="L110" s="34">
        <v>2</v>
      </c>
      <c r="M110" s="35">
        <f t="shared" si="74"/>
        <v>4.2553191489361701E-2</v>
      </c>
      <c r="N110" s="34">
        <v>0</v>
      </c>
      <c r="O110" s="37">
        <f t="shared" si="75"/>
        <v>0</v>
      </c>
      <c r="P110" s="34">
        <v>5</v>
      </c>
      <c r="Q110" s="37">
        <f t="shared" si="76"/>
        <v>0.10638297872340426</v>
      </c>
      <c r="R110" s="34">
        <v>5</v>
      </c>
      <c r="S110" s="37">
        <f t="shared" si="77"/>
        <v>0.10638297872340426</v>
      </c>
      <c r="T110" s="38">
        <f t="shared" si="78"/>
        <v>47</v>
      </c>
      <c r="U110" s="34">
        <v>1</v>
      </c>
      <c r="V110" s="37">
        <f t="shared" si="79"/>
        <v>2.0408163265306121E-2</v>
      </c>
      <c r="W110" s="34">
        <v>1</v>
      </c>
      <c r="X110" s="37">
        <f t="shared" si="80"/>
        <v>2.0408163265306121E-2</v>
      </c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</row>
    <row r="111" spans="1:48" s="45" customFormat="1" ht="33.75" customHeight="1" x14ac:dyDescent="0.2">
      <c r="A111" s="44" t="s">
        <v>140</v>
      </c>
      <c r="B111" s="50" t="s">
        <v>131</v>
      </c>
      <c r="C111" s="42">
        <v>123</v>
      </c>
      <c r="D111" s="44" t="s">
        <v>140</v>
      </c>
      <c r="E111" s="44" t="s">
        <v>141</v>
      </c>
      <c r="F111" s="34">
        <v>88</v>
      </c>
      <c r="G111" s="35">
        <f t="shared" si="71"/>
        <v>0.73333333333333328</v>
      </c>
      <c r="H111" s="36">
        <v>9</v>
      </c>
      <c r="I111" s="35">
        <f t="shared" si="72"/>
        <v>7.4999999999999997E-2</v>
      </c>
      <c r="J111" s="36">
        <v>5</v>
      </c>
      <c r="K111" s="35">
        <f t="shared" si="73"/>
        <v>4.1666666666666664E-2</v>
      </c>
      <c r="L111" s="34">
        <v>10</v>
      </c>
      <c r="M111" s="35">
        <f t="shared" si="74"/>
        <v>8.3333333333333329E-2</v>
      </c>
      <c r="N111" s="34">
        <v>1</v>
      </c>
      <c r="O111" s="37">
        <f t="shared" si="75"/>
        <v>8.3333333333333332E-3</v>
      </c>
      <c r="P111" s="34">
        <v>1</v>
      </c>
      <c r="Q111" s="37">
        <f t="shared" si="76"/>
        <v>8.3333333333333332E-3</v>
      </c>
      <c r="R111" s="34">
        <v>6</v>
      </c>
      <c r="S111" s="37">
        <f t="shared" si="77"/>
        <v>0.05</v>
      </c>
      <c r="T111" s="38">
        <f t="shared" si="78"/>
        <v>120</v>
      </c>
      <c r="U111" s="34">
        <v>3</v>
      </c>
      <c r="V111" s="37">
        <f t="shared" si="79"/>
        <v>2.4390243902439025E-2</v>
      </c>
      <c r="W111" s="34">
        <v>0</v>
      </c>
      <c r="X111" s="37">
        <f t="shared" si="80"/>
        <v>0</v>
      </c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</row>
    <row r="112" spans="1:48" s="45" customFormat="1" ht="33.75" customHeight="1" x14ac:dyDescent="0.2">
      <c r="A112" s="44" t="s">
        <v>142</v>
      </c>
      <c r="B112" s="50" t="s">
        <v>131</v>
      </c>
      <c r="C112" s="42">
        <v>76</v>
      </c>
      <c r="D112" s="44" t="s">
        <v>142</v>
      </c>
      <c r="E112" s="44" t="s">
        <v>143</v>
      </c>
      <c r="F112" s="34">
        <v>73</v>
      </c>
      <c r="G112" s="35">
        <f t="shared" si="71"/>
        <v>0.96052631578947367</v>
      </c>
      <c r="H112" s="36">
        <v>2</v>
      </c>
      <c r="I112" s="35">
        <f t="shared" si="72"/>
        <v>2.6315789473684209E-2</v>
      </c>
      <c r="J112" s="36">
        <v>1</v>
      </c>
      <c r="K112" s="35">
        <f t="shared" si="73"/>
        <v>1.3157894736842105E-2</v>
      </c>
      <c r="L112" s="34"/>
      <c r="M112" s="35">
        <f t="shared" si="74"/>
        <v>0</v>
      </c>
      <c r="N112" s="34"/>
      <c r="O112" s="37">
        <f t="shared" si="75"/>
        <v>0</v>
      </c>
      <c r="P112" s="34"/>
      <c r="Q112" s="37">
        <f t="shared" si="76"/>
        <v>0</v>
      </c>
      <c r="R112" s="34"/>
      <c r="S112" s="37">
        <f t="shared" si="77"/>
        <v>0</v>
      </c>
      <c r="T112" s="38">
        <f t="shared" si="78"/>
        <v>76</v>
      </c>
      <c r="U112" s="34">
        <v>0</v>
      </c>
      <c r="V112" s="37">
        <f t="shared" si="79"/>
        <v>0</v>
      </c>
      <c r="W112" s="34">
        <v>0</v>
      </c>
      <c r="X112" s="37">
        <f t="shared" si="80"/>
        <v>0</v>
      </c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</row>
    <row r="113" spans="1:48" s="45" customFormat="1" ht="33.75" customHeight="1" x14ac:dyDescent="0.2">
      <c r="A113" s="44" t="s">
        <v>144</v>
      </c>
      <c r="B113" s="50" t="s">
        <v>131</v>
      </c>
      <c r="C113" s="42">
        <v>113</v>
      </c>
      <c r="D113" s="44" t="s">
        <v>144</v>
      </c>
      <c r="E113" s="44" t="s">
        <v>145</v>
      </c>
      <c r="F113" s="34">
        <v>84</v>
      </c>
      <c r="G113" s="35">
        <f t="shared" si="71"/>
        <v>0.77777777777777779</v>
      </c>
      <c r="H113" s="36">
        <v>7</v>
      </c>
      <c r="I113" s="35">
        <f t="shared" si="72"/>
        <v>6.4814814814814811E-2</v>
      </c>
      <c r="J113" s="36">
        <v>4</v>
      </c>
      <c r="K113" s="35">
        <f t="shared" si="73"/>
        <v>3.7037037037037035E-2</v>
      </c>
      <c r="L113" s="34">
        <v>2</v>
      </c>
      <c r="M113" s="35">
        <f t="shared" si="74"/>
        <v>1.8518518518518517E-2</v>
      </c>
      <c r="N113" s="34">
        <v>0</v>
      </c>
      <c r="O113" s="37">
        <f t="shared" si="75"/>
        <v>0</v>
      </c>
      <c r="P113" s="34">
        <v>3</v>
      </c>
      <c r="Q113" s="37">
        <f t="shared" si="76"/>
        <v>2.7777777777777776E-2</v>
      </c>
      <c r="R113" s="34">
        <v>8</v>
      </c>
      <c r="S113" s="37">
        <f t="shared" si="77"/>
        <v>7.407407407407407E-2</v>
      </c>
      <c r="T113" s="38">
        <f t="shared" si="78"/>
        <v>108</v>
      </c>
      <c r="U113" s="34">
        <v>5</v>
      </c>
      <c r="V113" s="37">
        <f t="shared" si="79"/>
        <v>4.4247787610619468E-2</v>
      </c>
      <c r="W113" s="34">
        <v>0</v>
      </c>
      <c r="X113" s="37">
        <f t="shared" si="80"/>
        <v>0</v>
      </c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</row>
    <row r="114" spans="1:48" s="45" customFormat="1" ht="33.75" customHeight="1" x14ac:dyDescent="0.2">
      <c r="A114" s="44" t="s">
        <v>146</v>
      </c>
      <c r="B114" s="50" t="s">
        <v>131</v>
      </c>
      <c r="C114" s="42">
        <v>94</v>
      </c>
      <c r="D114" s="44" t="s">
        <v>146</v>
      </c>
      <c r="E114" s="44" t="s">
        <v>147</v>
      </c>
      <c r="F114" s="34">
        <v>62</v>
      </c>
      <c r="G114" s="35">
        <f t="shared" si="71"/>
        <v>0.65957446808510634</v>
      </c>
      <c r="H114" s="36">
        <v>11</v>
      </c>
      <c r="I114" s="35">
        <f t="shared" si="72"/>
        <v>0.11702127659574468</v>
      </c>
      <c r="J114" s="36">
        <v>4</v>
      </c>
      <c r="K114" s="35">
        <f t="shared" si="73"/>
        <v>4.2553191489361701E-2</v>
      </c>
      <c r="L114" s="34">
        <v>3</v>
      </c>
      <c r="M114" s="35">
        <f t="shared" si="74"/>
        <v>3.1914893617021274E-2</v>
      </c>
      <c r="N114" s="34">
        <v>4</v>
      </c>
      <c r="O114" s="37">
        <f t="shared" si="75"/>
        <v>4.2553191489361701E-2</v>
      </c>
      <c r="P114" s="34">
        <v>5</v>
      </c>
      <c r="Q114" s="37">
        <f t="shared" si="76"/>
        <v>5.3191489361702128E-2</v>
      </c>
      <c r="R114" s="34">
        <v>5</v>
      </c>
      <c r="S114" s="37">
        <f t="shared" si="77"/>
        <v>5.3191489361702128E-2</v>
      </c>
      <c r="T114" s="38">
        <f t="shared" si="78"/>
        <v>94</v>
      </c>
      <c r="U114" s="34">
        <v>0</v>
      </c>
      <c r="V114" s="37">
        <f t="shared" si="79"/>
        <v>0</v>
      </c>
      <c r="W114" s="34">
        <v>0</v>
      </c>
      <c r="X114" s="37">
        <f t="shared" si="80"/>
        <v>0</v>
      </c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</row>
    <row r="115" spans="1:48" s="45" customFormat="1" ht="33.75" customHeight="1" x14ac:dyDescent="0.2">
      <c r="A115" s="44" t="s">
        <v>148</v>
      </c>
      <c r="B115" s="50" t="s">
        <v>131</v>
      </c>
      <c r="C115" s="42">
        <v>56</v>
      </c>
      <c r="D115" s="44" t="s">
        <v>148</v>
      </c>
      <c r="E115" s="44" t="s">
        <v>149</v>
      </c>
      <c r="F115" s="34">
        <v>38</v>
      </c>
      <c r="G115" s="35">
        <f t="shared" si="71"/>
        <v>0.69090909090909092</v>
      </c>
      <c r="H115" s="36">
        <v>4</v>
      </c>
      <c r="I115" s="35">
        <f t="shared" si="72"/>
        <v>7.2727272727272724E-2</v>
      </c>
      <c r="J115" s="36">
        <v>3</v>
      </c>
      <c r="K115" s="35">
        <f t="shared" si="73"/>
        <v>5.4545454545454543E-2</v>
      </c>
      <c r="L115" s="34">
        <v>7</v>
      </c>
      <c r="M115" s="35">
        <f t="shared" si="74"/>
        <v>0.12727272727272726</v>
      </c>
      <c r="N115" s="34">
        <v>0</v>
      </c>
      <c r="O115" s="37">
        <f t="shared" si="75"/>
        <v>0</v>
      </c>
      <c r="P115" s="34">
        <v>0</v>
      </c>
      <c r="Q115" s="37">
        <f t="shared" si="76"/>
        <v>0</v>
      </c>
      <c r="R115" s="34">
        <v>3</v>
      </c>
      <c r="S115" s="37">
        <f t="shared" si="77"/>
        <v>5.4545454545454543E-2</v>
      </c>
      <c r="T115" s="38">
        <f t="shared" si="78"/>
        <v>55</v>
      </c>
      <c r="U115" s="34">
        <v>1</v>
      </c>
      <c r="V115" s="37">
        <f t="shared" si="79"/>
        <v>1.7857142857142856E-2</v>
      </c>
      <c r="W115" s="34">
        <v>0</v>
      </c>
      <c r="X115" s="37">
        <f t="shared" si="80"/>
        <v>0</v>
      </c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</row>
    <row r="116" spans="1:48" s="45" customFormat="1" ht="33.75" customHeight="1" x14ac:dyDescent="0.2">
      <c r="A116" s="44" t="s">
        <v>150</v>
      </c>
      <c r="B116" s="50" t="s">
        <v>131</v>
      </c>
      <c r="C116" s="42">
        <v>81</v>
      </c>
      <c r="D116" s="44" t="s">
        <v>150</v>
      </c>
      <c r="E116" s="44" t="s">
        <v>149</v>
      </c>
      <c r="F116" s="34">
        <v>58</v>
      </c>
      <c r="G116" s="35">
        <f t="shared" si="71"/>
        <v>0.71604938271604934</v>
      </c>
      <c r="H116" s="36">
        <v>5</v>
      </c>
      <c r="I116" s="35">
        <f t="shared" si="72"/>
        <v>6.1728395061728392E-2</v>
      </c>
      <c r="J116" s="36">
        <v>5</v>
      </c>
      <c r="K116" s="35">
        <f t="shared" si="73"/>
        <v>6.1728395061728392E-2</v>
      </c>
      <c r="L116" s="34">
        <v>5</v>
      </c>
      <c r="M116" s="35">
        <f t="shared" si="74"/>
        <v>6.1728395061728392E-2</v>
      </c>
      <c r="N116" s="34">
        <v>0</v>
      </c>
      <c r="O116" s="37">
        <f t="shared" si="75"/>
        <v>0</v>
      </c>
      <c r="P116" s="34">
        <v>3</v>
      </c>
      <c r="Q116" s="37">
        <f t="shared" si="76"/>
        <v>3.7037037037037035E-2</v>
      </c>
      <c r="R116" s="34">
        <v>5</v>
      </c>
      <c r="S116" s="37">
        <f t="shared" si="77"/>
        <v>6.1728395061728392E-2</v>
      </c>
      <c r="T116" s="38">
        <f t="shared" si="78"/>
        <v>81</v>
      </c>
      <c r="U116" s="34">
        <v>0</v>
      </c>
      <c r="V116" s="37">
        <f t="shared" si="79"/>
        <v>0</v>
      </c>
      <c r="W116" s="34">
        <v>0</v>
      </c>
      <c r="X116" s="37">
        <f t="shared" si="80"/>
        <v>0</v>
      </c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</row>
    <row r="117" spans="1:48" s="45" customFormat="1" ht="33.75" customHeight="1" x14ac:dyDescent="0.2">
      <c r="A117" s="44" t="s">
        <v>151</v>
      </c>
      <c r="B117" s="50" t="s">
        <v>131</v>
      </c>
      <c r="C117" s="42">
        <v>82</v>
      </c>
      <c r="D117" s="44" t="s">
        <v>151</v>
      </c>
      <c r="E117" s="44" t="s">
        <v>152</v>
      </c>
      <c r="F117" s="34">
        <v>68</v>
      </c>
      <c r="G117" s="35">
        <f t="shared" si="71"/>
        <v>0.83950617283950613</v>
      </c>
      <c r="H117" s="36">
        <v>6</v>
      </c>
      <c r="I117" s="35">
        <f t="shared" si="72"/>
        <v>7.407407407407407E-2</v>
      </c>
      <c r="J117" s="36">
        <v>2</v>
      </c>
      <c r="K117" s="35">
        <f t="shared" si="73"/>
        <v>2.4691358024691357E-2</v>
      </c>
      <c r="L117" s="34">
        <v>4</v>
      </c>
      <c r="M117" s="35">
        <f t="shared" si="74"/>
        <v>4.9382716049382713E-2</v>
      </c>
      <c r="N117" s="34">
        <v>0</v>
      </c>
      <c r="O117" s="37">
        <f t="shared" si="75"/>
        <v>0</v>
      </c>
      <c r="P117" s="34">
        <v>1</v>
      </c>
      <c r="Q117" s="37">
        <f t="shared" si="76"/>
        <v>1.2345679012345678E-2</v>
      </c>
      <c r="R117" s="34">
        <v>0</v>
      </c>
      <c r="S117" s="37">
        <f t="shared" si="77"/>
        <v>0</v>
      </c>
      <c r="T117" s="38">
        <f t="shared" si="78"/>
        <v>81</v>
      </c>
      <c r="U117" s="34">
        <v>0</v>
      </c>
      <c r="V117" s="37">
        <f t="shared" si="79"/>
        <v>0</v>
      </c>
      <c r="W117" s="34">
        <v>1</v>
      </c>
      <c r="X117" s="37">
        <f t="shared" si="80"/>
        <v>1.2195121951219513E-2</v>
      </c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</row>
    <row r="118" spans="1:48" s="45" customFormat="1" ht="33.75" customHeight="1" x14ac:dyDescent="0.2">
      <c r="A118" s="44" t="s">
        <v>153</v>
      </c>
      <c r="B118" s="50" t="s">
        <v>131</v>
      </c>
      <c r="C118" s="42">
        <v>271</v>
      </c>
      <c r="D118" s="44" t="s">
        <v>153</v>
      </c>
      <c r="E118" s="44" t="s">
        <v>152</v>
      </c>
      <c r="F118" s="34">
        <v>195</v>
      </c>
      <c r="G118" s="35">
        <f t="shared" si="71"/>
        <v>0.76771653543307083</v>
      </c>
      <c r="H118" s="36">
        <v>13</v>
      </c>
      <c r="I118" s="35">
        <f t="shared" si="72"/>
        <v>5.1181102362204724E-2</v>
      </c>
      <c r="J118" s="36">
        <v>12</v>
      </c>
      <c r="K118" s="35">
        <f t="shared" si="73"/>
        <v>4.7244094488188976E-2</v>
      </c>
      <c r="L118" s="34">
        <v>13</v>
      </c>
      <c r="M118" s="35">
        <f t="shared" si="74"/>
        <v>5.1181102362204724E-2</v>
      </c>
      <c r="N118" s="34">
        <v>8</v>
      </c>
      <c r="O118" s="37">
        <f t="shared" si="75"/>
        <v>3.1496062992125984E-2</v>
      </c>
      <c r="P118" s="34">
        <v>3</v>
      </c>
      <c r="Q118" s="37">
        <f t="shared" si="76"/>
        <v>1.1811023622047244E-2</v>
      </c>
      <c r="R118" s="34">
        <v>10</v>
      </c>
      <c r="S118" s="37">
        <f t="shared" si="77"/>
        <v>3.937007874015748E-2</v>
      </c>
      <c r="T118" s="38">
        <f t="shared" si="78"/>
        <v>254</v>
      </c>
      <c r="U118" s="34">
        <v>17</v>
      </c>
      <c r="V118" s="37">
        <f t="shared" si="79"/>
        <v>6.273062730627306E-2</v>
      </c>
      <c r="W118" s="34">
        <v>0</v>
      </c>
      <c r="X118" s="37">
        <f t="shared" si="80"/>
        <v>0</v>
      </c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</row>
    <row r="119" spans="1:48" s="45" customFormat="1" ht="33.75" customHeight="1" x14ac:dyDescent="0.2">
      <c r="A119" s="44" t="s">
        <v>154</v>
      </c>
      <c r="B119" s="50" t="s">
        <v>131</v>
      </c>
      <c r="C119" s="42">
        <v>77</v>
      </c>
      <c r="D119" s="44" t="s">
        <v>154</v>
      </c>
      <c r="E119" s="44" t="s">
        <v>155</v>
      </c>
      <c r="F119" s="34">
        <v>42</v>
      </c>
      <c r="G119" s="35">
        <f t="shared" si="71"/>
        <v>0.56756756756756754</v>
      </c>
      <c r="H119" s="36">
        <v>2</v>
      </c>
      <c r="I119" s="35">
        <f t="shared" si="72"/>
        <v>2.7027027027027029E-2</v>
      </c>
      <c r="J119" s="36">
        <v>7</v>
      </c>
      <c r="K119" s="35">
        <f t="shared" si="73"/>
        <v>9.45945945945946E-2</v>
      </c>
      <c r="L119" s="34">
        <v>4</v>
      </c>
      <c r="M119" s="35">
        <f t="shared" si="74"/>
        <v>5.4054054054054057E-2</v>
      </c>
      <c r="N119" s="34">
        <v>0</v>
      </c>
      <c r="O119" s="37">
        <f t="shared" si="75"/>
        <v>0</v>
      </c>
      <c r="P119" s="34">
        <v>2</v>
      </c>
      <c r="Q119" s="37">
        <f t="shared" si="76"/>
        <v>2.7027027027027029E-2</v>
      </c>
      <c r="R119" s="34">
        <v>17</v>
      </c>
      <c r="S119" s="37">
        <f t="shared" si="77"/>
        <v>0.22972972972972974</v>
      </c>
      <c r="T119" s="38">
        <f t="shared" si="78"/>
        <v>74</v>
      </c>
      <c r="U119" s="34">
        <v>1</v>
      </c>
      <c r="V119" s="37">
        <f t="shared" si="79"/>
        <v>1.2987012987012988E-2</v>
      </c>
      <c r="W119" s="34">
        <v>2</v>
      </c>
      <c r="X119" s="37">
        <f t="shared" si="80"/>
        <v>2.5974025974025976E-2</v>
      </c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</row>
    <row r="120" spans="1:48" s="45" customFormat="1" ht="33.75" customHeight="1" x14ac:dyDescent="0.2">
      <c r="A120" s="44" t="s">
        <v>156</v>
      </c>
      <c r="B120" s="50" t="s">
        <v>131</v>
      </c>
      <c r="C120" s="42">
        <v>69</v>
      </c>
      <c r="D120" s="44" t="s">
        <v>156</v>
      </c>
      <c r="E120" s="44" t="s">
        <v>157</v>
      </c>
      <c r="F120" s="34">
        <v>34</v>
      </c>
      <c r="G120" s="35">
        <f t="shared" si="71"/>
        <v>0.5</v>
      </c>
      <c r="H120" s="36">
        <v>14</v>
      </c>
      <c r="I120" s="35">
        <f t="shared" si="72"/>
        <v>0.20588235294117646</v>
      </c>
      <c r="J120" s="36">
        <v>10</v>
      </c>
      <c r="K120" s="35">
        <f t="shared" si="73"/>
        <v>0.14705882352941177</v>
      </c>
      <c r="L120" s="34">
        <v>2</v>
      </c>
      <c r="M120" s="35">
        <f t="shared" si="74"/>
        <v>2.9411764705882353E-2</v>
      </c>
      <c r="N120" s="34">
        <v>0</v>
      </c>
      <c r="O120" s="37">
        <f t="shared" si="75"/>
        <v>0</v>
      </c>
      <c r="P120" s="34">
        <v>1</v>
      </c>
      <c r="Q120" s="37">
        <f t="shared" si="76"/>
        <v>1.4705882352941176E-2</v>
      </c>
      <c r="R120" s="34">
        <v>7</v>
      </c>
      <c r="S120" s="37">
        <f t="shared" si="77"/>
        <v>0.10294117647058823</v>
      </c>
      <c r="T120" s="38">
        <f t="shared" si="78"/>
        <v>68</v>
      </c>
      <c r="U120" s="34">
        <v>1</v>
      </c>
      <c r="V120" s="37">
        <f t="shared" si="79"/>
        <v>1.4492753623188406E-2</v>
      </c>
      <c r="W120" s="34">
        <v>0</v>
      </c>
      <c r="X120" s="37">
        <f t="shared" si="80"/>
        <v>0</v>
      </c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</row>
    <row r="121" spans="1:48" s="45" customFormat="1" ht="33.75" customHeight="1" x14ac:dyDescent="0.2">
      <c r="A121" s="44" t="s">
        <v>158</v>
      </c>
      <c r="B121" s="50" t="s">
        <v>131</v>
      </c>
      <c r="C121" s="42">
        <v>90</v>
      </c>
      <c r="D121" s="44" t="s">
        <v>158</v>
      </c>
      <c r="E121" s="44" t="s">
        <v>159</v>
      </c>
      <c r="F121" s="34">
        <v>38</v>
      </c>
      <c r="G121" s="35">
        <f t="shared" si="71"/>
        <v>0.42696629213483145</v>
      </c>
      <c r="H121" s="36">
        <v>16</v>
      </c>
      <c r="I121" s="35">
        <f t="shared" si="72"/>
        <v>0.1797752808988764</v>
      </c>
      <c r="J121" s="36">
        <v>3</v>
      </c>
      <c r="K121" s="35">
        <f t="shared" si="73"/>
        <v>3.3707865168539325E-2</v>
      </c>
      <c r="L121" s="34">
        <v>7</v>
      </c>
      <c r="M121" s="35">
        <f t="shared" si="74"/>
        <v>7.8651685393258425E-2</v>
      </c>
      <c r="N121" s="34">
        <v>0</v>
      </c>
      <c r="O121" s="37">
        <f t="shared" si="75"/>
        <v>0</v>
      </c>
      <c r="P121" s="34">
        <v>1</v>
      </c>
      <c r="Q121" s="37">
        <f t="shared" si="76"/>
        <v>1.1235955056179775E-2</v>
      </c>
      <c r="R121" s="34">
        <v>24</v>
      </c>
      <c r="S121" s="37">
        <f t="shared" si="77"/>
        <v>0.2696629213483146</v>
      </c>
      <c r="T121" s="38">
        <f t="shared" si="78"/>
        <v>89</v>
      </c>
      <c r="U121" s="34">
        <v>1</v>
      </c>
      <c r="V121" s="37">
        <f t="shared" si="79"/>
        <v>1.1111111111111112E-2</v>
      </c>
      <c r="W121" s="34">
        <v>0</v>
      </c>
      <c r="X121" s="37">
        <f t="shared" si="80"/>
        <v>0</v>
      </c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</row>
    <row r="122" spans="1:48" s="45" customFormat="1" ht="33.75" customHeight="1" x14ac:dyDescent="0.2">
      <c r="A122" s="44" t="s">
        <v>160</v>
      </c>
      <c r="B122" s="50" t="s">
        <v>131</v>
      </c>
      <c r="C122" s="42">
        <v>128</v>
      </c>
      <c r="D122" s="44" t="s">
        <v>160</v>
      </c>
      <c r="E122" s="44" t="s">
        <v>161</v>
      </c>
      <c r="F122" s="34">
        <v>73</v>
      </c>
      <c r="G122" s="35">
        <f t="shared" si="71"/>
        <v>0.58399999999999996</v>
      </c>
      <c r="H122" s="36">
        <v>20</v>
      </c>
      <c r="I122" s="35">
        <f t="shared" si="72"/>
        <v>0.16</v>
      </c>
      <c r="J122" s="36">
        <v>3</v>
      </c>
      <c r="K122" s="35">
        <f t="shared" si="73"/>
        <v>2.4E-2</v>
      </c>
      <c r="L122" s="34">
        <v>12</v>
      </c>
      <c r="M122" s="35">
        <f t="shared" si="74"/>
        <v>9.6000000000000002E-2</v>
      </c>
      <c r="N122" s="34">
        <v>0</v>
      </c>
      <c r="O122" s="37">
        <f t="shared" si="75"/>
        <v>0</v>
      </c>
      <c r="P122" s="34">
        <v>0</v>
      </c>
      <c r="Q122" s="37">
        <f t="shared" si="76"/>
        <v>0</v>
      </c>
      <c r="R122" s="34">
        <v>17</v>
      </c>
      <c r="S122" s="37">
        <f t="shared" si="77"/>
        <v>0.13600000000000001</v>
      </c>
      <c r="T122" s="38">
        <f t="shared" si="78"/>
        <v>125</v>
      </c>
      <c r="U122" s="34">
        <v>3</v>
      </c>
      <c r="V122" s="37">
        <f t="shared" si="79"/>
        <v>2.34375E-2</v>
      </c>
      <c r="W122" s="34">
        <v>0</v>
      </c>
      <c r="X122" s="37">
        <f t="shared" si="80"/>
        <v>0</v>
      </c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</row>
    <row r="123" spans="1:48" s="45" customFormat="1" ht="33.75" customHeight="1" x14ac:dyDescent="0.2">
      <c r="A123" s="44" t="s">
        <v>162</v>
      </c>
      <c r="B123" s="50" t="s">
        <v>131</v>
      </c>
      <c r="C123" s="42">
        <v>136</v>
      </c>
      <c r="D123" s="44" t="s">
        <v>162</v>
      </c>
      <c r="E123" s="44" t="s">
        <v>163</v>
      </c>
      <c r="F123" s="34">
        <v>75</v>
      </c>
      <c r="G123" s="35">
        <f t="shared" si="71"/>
        <v>0.56818181818181823</v>
      </c>
      <c r="H123" s="36">
        <v>10</v>
      </c>
      <c r="I123" s="35">
        <f t="shared" si="72"/>
        <v>7.575757575757576E-2</v>
      </c>
      <c r="J123" s="36">
        <v>15</v>
      </c>
      <c r="K123" s="35">
        <f t="shared" si="73"/>
        <v>0.11363636363636363</v>
      </c>
      <c r="L123" s="34">
        <v>7</v>
      </c>
      <c r="M123" s="35">
        <f t="shared" si="74"/>
        <v>5.3030303030303032E-2</v>
      </c>
      <c r="N123" s="34">
        <v>3</v>
      </c>
      <c r="O123" s="37">
        <f t="shared" si="75"/>
        <v>2.2727272727272728E-2</v>
      </c>
      <c r="P123" s="34">
        <v>2</v>
      </c>
      <c r="Q123" s="37">
        <f t="shared" si="76"/>
        <v>1.5151515151515152E-2</v>
      </c>
      <c r="R123" s="34">
        <v>20</v>
      </c>
      <c r="S123" s="37">
        <f t="shared" si="77"/>
        <v>0.15151515151515152</v>
      </c>
      <c r="T123" s="38">
        <f t="shared" si="78"/>
        <v>132</v>
      </c>
      <c r="U123" s="34">
        <v>1</v>
      </c>
      <c r="V123" s="37">
        <f t="shared" si="79"/>
        <v>7.3529411764705881E-3</v>
      </c>
      <c r="W123" s="34">
        <v>3</v>
      </c>
      <c r="X123" s="37">
        <f t="shared" si="80"/>
        <v>2.2058823529411766E-2</v>
      </c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</row>
    <row r="124" spans="1:48" s="45" customFormat="1" ht="33.75" customHeight="1" x14ac:dyDescent="0.2">
      <c r="A124" s="44" t="s">
        <v>164</v>
      </c>
      <c r="B124" s="50" t="s">
        <v>131</v>
      </c>
      <c r="C124" s="42">
        <v>118</v>
      </c>
      <c r="D124" s="44" t="s">
        <v>164</v>
      </c>
      <c r="E124" s="44" t="s">
        <v>165</v>
      </c>
      <c r="F124" s="34">
        <v>86</v>
      </c>
      <c r="G124" s="35">
        <f t="shared" si="71"/>
        <v>0.72881355932203384</v>
      </c>
      <c r="H124" s="36">
        <v>19</v>
      </c>
      <c r="I124" s="35">
        <f t="shared" si="72"/>
        <v>0.16101694915254236</v>
      </c>
      <c r="J124" s="36">
        <v>4</v>
      </c>
      <c r="K124" s="35">
        <f t="shared" si="73"/>
        <v>3.3898305084745763E-2</v>
      </c>
      <c r="L124" s="34">
        <v>5</v>
      </c>
      <c r="M124" s="35">
        <f t="shared" si="74"/>
        <v>4.2372881355932202E-2</v>
      </c>
      <c r="N124" s="34">
        <v>4</v>
      </c>
      <c r="O124" s="37">
        <f t="shared" si="75"/>
        <v>3.3898305084745763E-2</v>
      </c>
      <c r="P124" s="34">
        <v>0</v>
      </c>
      <c r="Q124" s="37">
        <f t="shared" si="76"/>
        <v>0</v>
      </c>
      <c r="R124" s="34">
        <v>0</v>
      </c>
      <c r="S124" s="37">
        <f t="shared" si="77"/>
        <v>0</v>
      </c>
      <c r="T124" s="38">
        <f t="shared" si="78"/>
        <v>118</v>
      </c>
      <c r="U124" s="34">
        <v>0</v>
      </c>
      <c r="V124" s="37">
        <f t="shared" si="79"/>
        <v>0</v>
      </c>
      <c r="W124" s="34">
        <v>0</v>
      </c>
      <c r="X124" s="37">
        <f t="shared" si="80"/>
        <v>0</v>
      </c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</row>
    <row r="125" spans="1:48" s="3" customFormat="1" ht="20" hidden="1" customHeight="1" x14ac:dyDescent="0.2">
      <c r="A125" s="2"/>
      <c r="B125" s="6"/>
      <c r="C125" s="15"/>
      <c r="D125" s="10"/>
      <c r="E125" s="6"/>
      <c r="F125" s="5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57">
        <v>306</v>
      </c>
      <c r="U125" s="55"/>
      <c r="V125" s="6"/>
      <c r="W125" s="55"/>
      <c r="X125" s="6"/>
    </row>
    <row r="126" spans="1:48" s="3" customFormat="1" ht="20" hidden="1" customHeight="1" x14ac:dyDescent="0.2">
      <c r="A126" s="5"/>
      <c r="B126" s="5"/>
      <c r="C126" s="14"/>
      <c r="D126" s="9"/>
      <c r="E126" s="5"/>
      <c r="F126" s="1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16">
        <v>278</v>
      </c>
      <c r="U126" s="11"/>
      <c r="V126" s="2"/>
      <c r="W126" s="11"/>
      <c r="X126" s="2"/>
    </row>
    <row r="127" spans="1:48" s="2" customFormat="1" ht="20" hidden="1" customHeight="1" x14ac:dyDescent="0.2">
      <c r="A127" s="1" t="s">
        <v>166</v>
      </c>
      <c r="B127" s="1"/>
      <c r="C127" s="12"/>
      <c r="D127" s="1"/>
      <c r="E127" s="1"/>
      <c r="F127" s="11"/>
      <c r="T127" s="16">
        <v>177</v>
      </c>
      <c r="U127" s="11"/>
      <c r="W127" s="11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 s="3" customFormat="1" ht="11.5" hidden="1" customHeight="1" x14ac:dyDescent="0.2">
      <c r="A128" s="4" t="s">
        <v>2</v>
      </c>
      <c r="B128" s="4"/>
      <c r="C128" s="13"/>
      <c r="D128" s="8" t="s">
        <v>2</v>
      </c>
      <c r="E128" s="4" t="s">
        <v>3</v>
      </c>
      <c r="F128" s="1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16">
        <v>153</v>
      </c>
      <c r="U128" s="11"/>
      <c r="V128" s="2"/>
      <c r="W128" s="11"/>
      <c r="X128" s="2"/>
    </row>
    <row r="129" spans="1:48" s="43" customFormat="1" ht="20" customHeight="1" x14ac:dyDescent="0.2">
      <c r="A129" s="39"/>
      <c r="B129" s="19" t="s">
        <v>388</v>
      </c>
      <c r="C129" s="20">
        <f>SUBTOTAL(9,C114:C128)</f>
        <v>1202</v>
      </c>
      <c r="D129" s="19"/>
      <c r="E129" s="19" t="s">
        <v>370</v>
      </c>
      <c r="F129" s="20">
        <f>SUBTOTAL(9,F114:F128)</f>
        <v>769</v>
      </c>
      <c r="G129" s="21">
        <f>((F129)/C129)</f>
        <v>0.63976705490848584</v>
      </c>
      <c r="H129" s="20">
        <f t="shared" ref="H129:W129" si="81">SUBTOTAL(9,H114:H128)</f>
        <v>120</v>
      </c>
      <c r="I129" s="21">
        <f>((H129)/C129)</f>
        <v>9.9833610648918464E-2</v>
      </c>
      <c r="J129" s="20">
        <f t="shared" si="81"/>
        <v>68</v>
      </c>
      <c r="K129" s="21">
        <f>((J129)/C129)</f>
        <v>5.6572379367720464E-2</v>
      </c>
      <c r="L129" s="20">
        <f t="shared" si="81"/>
        <v>69</v>
      </c>
      <c r="M129" s="21">
        <f>((L129)/C129)</f>
        <v>5.7404326123128117E-2</v>
      </c>
      <c r="N129" s="20">
        <f t="shared" si="81"/>
        <v>19</v>
      </c>
      <c r="O129" s="22">
        <f>((N129)/C129)</f>
        <v>1.5806988352745424E-2</v>
      </c>
      <c r="P129" s="20">
        <f t="shared" si="81"/>
        <v>18</v>
      </c>
      <c r="Q129" s="22">
        <f>((P129)/C129)</f>
        <v>1.4975041597337771E-2</v>
      </c>
      <c r="R129" s="20">
        <f t="shared" si="81"/>
        <v>108</v>
      </c>
      <c r="S129" s="22">
        <f>((R129)/C129)</f>
        <v>8.9850249584026626E-2</v>
      </c>
      <c r="T129" s="23">
        <f>(F129+H129+J129+L129+N129+P129+R129)</f>
        <v>1171</v>
      </c>
      <c r="U129" s="20">
        <f t="shared" si="81"/>
        <v>25</v>
      </c>
      <c r="V129" s="22">
        <f t="shared" ref="V129" si="82">((U129)/C129)</f>
        <v>2.0798668885191347E-2</v>
      </c>
      <c r="W129" s="20">
        <f t="shared" si="81"/>
        <v>6</v>
      </c>
      <c r="X129" s="22">
        <f t="shared" ref="X129" si="83">((W129)/C129)</f>
        <v>4.9916805324459234E-3</v>
      </c>
    </row>
    <row r="130" spans="1:48" s="25" customFormat="1" ht="33.75" customHeight="1" x14ac:dyDescent="0.2">
      <c r="A130" s="25" t="s">
        <v>167</v>
      </c>
      <c r="B130" s="50" t="s">
        <v>166</v>
      </c>
      <c r="C130" s="42">
        <v>284</v>
      </c>
      <c r="D130" s="30" t="s">
        <v>167</v>
      </c>
      <c r="E130" s="25" t="s">
        <v>168</v>
      </c>
      <c r="F130" s="34">
        <v>187</v>
      </c>
      <c r="G130" s="35">
        <f t="shared" ref="G130:G146" si="84">((F130)/T130)</f>
        <v>0.67509025270758127</v>
      </c>
      <c r="H130" s="36">
        <v>41</v>
      </c>
      <c r="I130" s="35">
        <f t="shared" ref="I130:I146" si="85">((H130)/T130)</f>
        <v>0.14801444043321299</v>
      </c>
      <c r="J130" s="36">
        <v>17</v>
      </c>
      <c r="K130" s="35">
        <f t="shared" ref="K130:K146" si="86">((J130)/T130)</f>
        <v>6.1371841155234655E-2</v>
      </c>
      <c r="L130" s="34">
        <v>20</v>
      </c>
      <c r="M130" s="35">
        <f t="shared" ref="M130:M146" si="87">((L130)/T130)</f>
        <v>7.2202166064981949E-2</v>
      </c>
      <c r="N130" s="34">
        <v>3</v>
      </c>
      <c r="O130" s="37">
        <f t="shared" ref="O130:O146" si="88">((N130)/T130)</f>
        <v>1.0830324909747292E-2</v>
      </c>
      <c r="P130" s="34">
        <v>4</v>
      </c>
      <c r="Q130" s="37">
        <f t="shared" ref="Q130:Q146" si="89">((P130)/T130)</f>
        <v>1.444043321299639E-2</v>
      </c>
      <c r="R130" s="34">
        <v>5</v>
      </c>
      <c r="S130" s="37">
        <f t="shared" ref="S130:S146" si="90">((R130)/T130)</f>
        <v>1.8050541516245487E-2</v>
      </c>
      <c r="T130" s="38">
        <f t="shared" ref="T130:T146" si="91">SUBTOTAL(9,F130,H130,J130,L130,N130,P130,R130)</f>
        <v>277</v>
      </c>
      <c r="U130" s="34">
        <v>5</v>
      </c>
      <c r="V130" s="37">
        <f t="shared" ref="V130:V146" si="92">((U130)/C130)</f>
        <v>1.7605633802816902E-2</v>
      </c>
      <c r="W130" s="34">
        <v>2</v>
      </c>
      <c r="X130" s="37">
        <f t="shared" ref="X130:X146" si="93">((W130)/C130)</f>
        <v>7.0422535211267607E-3</v>
      </c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</row>
    <row r="131" spans="1:48" s="25" customFormat="1" ht="33.75" customHeight="1" x14ac:dyDescent="0.2">
      <c r="A131" s="25" t="s">
        <v>169</v>
      </c>
      <c r="B131" s="50" t="s">
        <v>166</v>
      </c>
      <c r="C131" s="42">
        <v>638</v>
      </c>
      <c r="D131" s="30" t="s">
        <v>169</v>
      </c>
      <c r="E131" s="25" t="s">
        <v>170</v>
      </c>
      <c r="F131" s="34">
        <v>418</v>
      </c>
      <c r="G131" s="35">
        <f t="shared" si="84"/>
        <v>0.66349206349206347</v>
      </c>
      <c r="H131" s="36">
        <v>95</v>
      </c>
      <c r="I131" s="35">
        <f t="shared" si="85"/>
        <v>0.15079365079365079</v>
      </c>
      <c r="J131" s="36">
        <v>33</v>
      </c>
      <c r="K131" s="35">
        <f t="shared" si="86"/>
        <v>5.2380952380952382E-2</v>
      </c>
      <c r="L131" s="34">
        <v>34</v>
      </c>
      <c r="M131" s="35">
        <f t="shared" si="87"/>
        <v>5.3968253968253971E-2</v>
      </c>
      <c r="N131" s="34">
        <v>2</v>
      </c>
      <c r="O131" s="37">
        <f t="shared" si="88"/>
        <v>3.1746031746031746E-3</v>
      </c>
      <c r="P131" s="34">
        <v>16</v>
      </c>
      <c r="Q131" s="37">
        <f t="shared" si="89"/>
        <v>2.5396825396825397E-2</v>
      </c>
      <c r="R131" s="34">
        <v>32</v>
      </c>
      <c r="S131" s="37">
        <f t="shared" si="90"/>
        <v>5.0793650793650794E-2</v>
      </c>
      <c r="T131" s="38">
        <f t="shared" si="91"/>
        <v>630</v>
      </c>
      <c r="U131" s="34">
        <v>3</v>
      </c>
      <c r="V131" s="37">
        <f t="shared" si="92"/>
        <v>4.7021943573667714E-3</v>
      </c>
      <c r="W131" s="34">
        <v>5</v>
      </c>
      <c r="X131" s="37">
        <f t="shared" si="93"/>
        <v>7.8369905956112845E-3</v>
      </c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</row>
    <row r="132" spans="1:48" s="25" customFormat="1" ht="33.75" customHeight="1" x14ac:dyDescent="0.2">
      <c r="A132" s="25" t="s">
        <v>171</v>
      </c>
      <c r="B132" s="50" t="s">
        <v>166</v>
      </c>
      <c r="C132" s="42">
        <v>504</v>
      </c>
      <c r="D132" s="30" t="s">
        <v>171</v>
      </c>
      <c r="E132" s="25" t="s">
        <v>172</v>
      </c>
      <c r="F132" s="34">
        <v>319</v>
      </c>
      <c r="G132" s="35">
        <f t="shared" si="84"/>
        <v>0.64185110663983902</v>
      </c>
      <c r="H132" s="36">
        <v>91</v>
      </c>
      <c r="I132" s="35">
        <f t="shared" si="85"/>
        <v>0.18309859154929578</v>
      </c>
      <c r="J132" s="36">
        <v>30</v>
      </c>
      <c r="K132" s="35">
        <f t="shared" si="86"/>
        <v>6.0362173038229376E-2</v>
      </c>
      <c r="L132" s="34">
        <v>24</v>
      </c>
      <c r="M132" s="35">
        <f t="shared" si="87"/>
        <v>4.8289738430583498E-2</v>
      </c>
      <c r="N132" s="34">
        <v>4</v>
      </c>
      <c r="O132" s="37">
        <f t="shared" si="88"/>
        <v>8.0482897384305842E-3</v>
      </c>
      <c r="P132" s="34">
        <v>13</v>
      </c>
      <c r="Q132" s="37">
        <f t="shared" si="89"/>
        <v>2.6156941649899398E-2</v>
      </c>
      <c r="R132" s="34">
        <v>16</v>
      </c>
      <c r="S132" s="37">
        <f t="shared" si="90"/>
        <v>3.2193158953722337E-2</v>
      </c>
      <c r="T132" s="38">
        <f t="shared" si="91"/>
        <v>497</v>
      </c>
      <c r="U132" s="34">
        <v>4</v>
      </c>
      <c r="V132" s="37">
        <f t="shared" si="92"/>
        <v>7.9365079365079361E-3</v>
      </c>
      <c r="W132" s="34">
        <v>3</v>
      </c>
      <c r="X132" s="37">
        <f t="shared" si="93"/>
        <v>5.9523809523809521E-3</v>
      </c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</row>
    <row r="133" spans="1:48" s="25" customFormat="1" ht="33.75" customHeight="1" x14ac:dyDescent="0.2">
      <c r="A133" s="25" t="s">
        <v>173</v>
      </c>
      <c r="B133" s="50" t="s">
        <v>166</v>
      </c>
      <c r="C133" s="42">
        <v>466</v>
      </c>
      <c r="D133" s="30" t="s">
        <v>173</v>
      </c>
      <c r="E133" s="25" t="s">
        <v>174</v>
      </c>
      <c r="F133" s="34">
        <v>305</v>
      </c>
      <c r="G133" s="35">
        <f t="shared" si="84"/>
        <v>0.65450643776824036</v>
      </c>
      <c r="H133" s="36">
        <v>88</v>
      </c>
      <c r="I133" s="35">
        <f t="shared" si="85"/>
        <v>0.18884120171673821</v>
      </c>
      <c r="J133" s="36">
        <v>18</v>
      </c>
      <c r="K133" s="35">
        <f t="shared" si="86"/>
        <v>3.8626609442060089E-2</v>
      </c>
      <c r="L133" s="34">
        <v>20</v>
      </c>
      <c r="M133" s="35">
        <f t="shared" si="87"/>
        <v>4.2918454935622317E-2</v>
      </c>
      <c r="N133" s="34">
        <v>1</v>
      </c>
      <c r="O133" s="37">
        <f t="shared" si="88"/>
        <v>2.1459227467811159E-3</v>
      </c>
      <c r="P133" s="34">
        <v>10</v>
      </c>
      <c r="Q133" s="37">
        <f t="shared" si="89"/>
        <v>2.1459227467811159E-2</v>
      </c>
      <c r="R133" s="34">
        <v>24</v>
      </c>
      <c r="S133" s="37">
        <f t="shared" si="90"/>
        <v>5.1502145922746781E-2</v>
      </c>
      <c r="T133" s="38">
        <f t="shared" si="91"/>
        <v>466</v>
      </c>
      <c r="U133" s="34">
        <v>0</v>
      </c>
      <c r="V133" s="37">
        <f t="shared" si="92"/>
        <v>0</v>
      </c>
      <c r="W133" s="34">
        <v>0</v>
      </c>
      <c r="X133" s="37">
        <f t="shared" si="93"/>
        <v>0</v>
      </c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</row>
    <row r="134" spans="1:48" s="25" customFormat="1" ht="33.75" customHeight="1" x14ac:dyDescent="0.2">
      <c r="A134" s="25" t="s">
        <v>175</v>
      </c>
      <c r="B134" s="50" t="s">
        <v>166</v>
      </c>
      <c r="C134" s="42">
        <v>197</v>
      </c>
      <c r="D134" s="30" t="s">
        <v>175</v>
      </c>
      <c r="E134" s="25" t="s">
        <v>176</v>
      </c>
      <c r="F134" s="34">
        <v>137</v>
      </c>
      <c r="G134" s="35">
        <f t="shared" si="84"/>
        <v>0.69897959183673475</v>
      </c>
      <c r="H134" s="36">
        <v>19</v>
      </c>
      <c r="I134" s="35">
        <f t="shared" si="85"/>
        <v>9.6938775510204078E-2</v>
      </c>
      <c r="J134" s="36">
        <v>12</v>
      </c>
      <c r="K134" s="35">
        <f t="shared" si="86"/>
        <v>6.1224489795918366E-2</v>
      </c>
      <c r="L134" s="34">
        <v>15</v>
      </c>
      <c r="M134" s="35">
        <f t="shared" si="87"/>
        <v>7.6530612244897961E-2</v>
      </c>
      <c r="N134" s="34">
        <v>3</v>
      </c>
      <c r="O134" s="37">
        <f t="shared" si="88"/>
        <v>1.5306122448979591E-2</v>
      </c>
      <c r="P134" s="34">
        <v>5</v>
      </c>
      <c r="Q134" s="37">
        <f t="shared" si="89"/>
        <v>2.5510204081632654E-2</v>
      </c>
      <c r="R134" s="34">
        <v>5</v>
      </c>
      <c r="S134" s="37">
        <f t="shared" si="90"/>
        <v>2.5510204081632654E-2</v>
      </c>
      <c r="T134" s="38">
        <f t="shared" si="91"/>
        <v>196</v>
      </c>
      <c r="U134" s="34">
        <v>1</v>
      </c>
      <c r="V134" s="37">
        <f t="shared" si="92"/>
        <v>5.076142131979695E-3</v>
      </c>
      <c r="W134" s="34">
        <v>0</v>
      </c>
      <c r="X134" s="37">
        <f t="shared" si="93"/>
        <v>0</v>
      </c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</row>
    <row r="135" spans="1:48" s="25" customFormat="1" ht="33.75" customHeight="1" x14ac:dyDescent="0.2">
      <c r="A135" s="25" t="s">
        <v>177</v>
      </c>
      <c r="B135" s="50" t="s">
        <v>166</v>
      </c>
      <c r="C135" s="42">
        <v>210</v>
      </c>
      <c r="D135" s="30" t="s">
        <v>177</v>
      </c>
      <c r="E135" s="25" t="s">
        <v>178</v>
      </c>
      <c r="F135" s="34">
        <v>142</v>
      </c>
      <c r="G135" s="35">
        <f t="shared" si="84"/>
        <v>0.71</v>
      </c>
      <c r="H135" s="36">
        <v>14</v>
      </c>
      <c r="I135" s="35">
        <f t="shared" si="85"/>
        <v>7.0000000000000007E-2</v>
      </c>
      <c r="J135" s="36">
        <v>10</v>
      </c>
      <c r="K135" s="35">
        <f t="shared" si="86"/>
        <v>0.05</v>
      </c>
      <c r="L135" s="34">
        <v>18</v>
      </c>
      <c r="M135" s="35">
        <f t="shared" si="87"/>
        <v>0.09</v>
      </c>
      <c r="N135" s="34">
        <v>0</v>
      </c>
      <c r="O135" s="37">
        <f t="shared" si="88"/>
        <v>0</v>
      </c>
      <c r="P135" s="34">
        <v>4</v>
      </c>
      <c r="Q135" s="37">
        <f t="shared" si="89"/>
        <v>0.02</v>
      </c>
      <c r="R135" s="34">
        <v>12</v>
      </c>
      <c r="S135" s="37">
        <f t="shared" si="90"/>
        <v>0.06</v>
      </c>
      <c r="T135" s="38">
        <f t="shared" si="91"/>
        <v>200</v>
      </c>
      <c r="U135" s="34">
        <v>7</v>
      </c>
      <c r="V135" s="37">
        <f t="shared" si="92"/>
        <v>3.3333333333333333E-2</v>
      </c>
      <c r="W135" s="34">
        <v>3</v>
      </c>
      <c r="X135" s="37">
        <f t="shared" si="93"/>
        <v>1.4285714285714285E-2</v>
      </c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</row>
    <row r="136" spans="1:48" s="25" customFormat="1" ht="33.75" customHeight="1" x14ac:dyDescent="0.2">
      <c r="A136" s="25" t="s">
        <v>179</v>
      </c>
      <c r="B136" s="50" t="s">
        <v>166</v>
      </c>
      <c r="C136" s="42">
        <v>277</v>
      </c>
      <c r="D136" s="30" t="s">
        <v>179</v>
      </c>
      <c r="E136" s="25" t="s">
        <v>180</v>
      </c>
      <c r="F136" s="34">
        <v>177</v>
      </c>
      <c r="G136" s="35">
        <f t="shared" si="84"/>
        <v>0.6629213483146067</v>
      </c>
      <c r="H136" s="36">
        <v>29</v>
      </c>
      <c r="I136" s="35">
        <f t="shared" si="85"/>
        <v>0.10861423220973783</v>
      </c>
      <c r="J136" s="36">
        <v>36</v>
      </c>
      <c r="K136" s="35">
        <f t="shared" si="86"/>
        <v>0.1348314606741573</v>
      </c>
      <c r="L136" s="34">
        <v>13</v>
      </c>
      <c r="M136" s="35">
        <f t="shared" si="87"/>
        <v>4.8689138576779027E-2</v>
      </c>
      <c r="N136" s="34">
        <v>2</v>
      </c>
      <c r="O136" s="37">
        <f t="shared" si="88"/>
        <v>7.4906367041198503E-3</v>
      </c>
      <c r="P136" s="34">
        <v>3</v>
      </c>
      <c r="Q136" s="37">
        <f t="shared" si="89"/>
        <v>1.1235955056179775E-2</v>
      </c>
      <c r="R136" s="34">
        <v>7</v>
      </c>
      <c r="S136" s="37">
        <f t="shared" si="90"/>
        <v>2.6217228464419477E-2</v>
      </c>
      <c r="T136" s="38">
        <f t="shared" si="91"/>
        <v>267</v>
      </c>
      <c r="U136" s="34">
        <v>8</v>
      </c>
      <c r="V136" s="37">
        <f t="shared" si="92"/>
        <v>2.8880866425992781E-2</v>
      </c>
      <c r="W136" s="34">
        <v>2</v>
      </c>
      <c r="X136" s="37">
        <f t="shared" si="93"/>
        <v>7.2202166064981952E-3</v>
      </c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</row>
    <row r="137" spans="1:48" s="25" customFormat="1" ht="33.75" customHeight="1" x14ac:dyDescent="0.2">
      <c r="A137" s="25" t="s">
        <v>181</v>
      </c>
      <c r="B137" s="50" t="s">
        <v>166</v>
      </c>
      <c r="C137" s="42">
        <v>121</v>
      </c>
      <c r="D137" s="30" t="s">
        <v>181</v>
      </c>
      <c r="E137" s="25" t="s">
        <v>182</v>
      </c>
      <c r="F137" s="34">
        <v>72</v>
      </c>
      <c r="G137" s="35">
        <f t="shared" si="84"/>
        <v>0.62068965517241381</v>
      </c>
      <c r="H137" s="36">
        <v>6</v>
      </c>
      <c r="I137" s="35">
        <f t="shared" si="85"/>
        <v>5.1724137931034482E-2</v>
      </c>
      <c r="J137" s="36">
        <v>16</v>
      </c>
      <c r="K137" s="35">
        <f t="shared" si="86"/>
        <v>0.13793103448275862</v>
      </c>
      <c r="L137" s="34">
        <v>4</v>
      </c>
      <c r="M137" s="35">
        <f t="shared" si="87"/>
        <v>3.4482758620689655E-2</v>
      </c>
      <c r="N137" s="34">
        <v>6</v>
      </c>
      <c r="O137" s="37">
        <f t="shared" si="88"/>
        <v>5.1724137931034482E-2</v>
      </c>
      <c r="P137" s="34">
        <v>8</v>
      </c>
      <c r="Q137" s="37">
        <f t="shared" si="89"/>
        <v>6.8965517241379309E-2</v>
      </c>
      <c r="R137" s="34">
        <v>4</v>
      </c>
      <c r="S137" s="37">
        <f t="shared" si="90"/>
        <v>3.4482758620689655E-2</v>
      </c>
      <c r="T137" s="38">
        <f t="shared" si="91"/>
        <v>116</v>
      </c>
      <c r="U137" s="34">
        <v>4</v>
      </c>
      <c r="V137" s="37">
        <f t="shared" si="92"/>
        <v>3.3057851239669422E-2</v>
      </c>
      <c r="W137" s="34">
        <v>1</v>
      </c>
      <c r="X137" s="37">
        <f t="shared" si="93"/>
        <v>8.2644628099173556E-3</v>
      </c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</row>
    <row r="138" spans="1:48" s="25" customFormat="1" ht="33.75" customHeight="1" x14ac:dyDescent="0.2">
      <c r="A138" s="25" t="s">
        <v>349</v>
      </c>
      <c r="B138" s="50" t="s">
        <v>166</v>
      </c>
      <c r="C138" s="42">
        <v>207</v>
      </c>
      <c r="D138" s="30" t="s">
        <v>349</v>
      </c>
      <c r="E138" s="25" t="s">
        <v>180</v>
      </c>
      <c r="F138" s="34">
        <v>146</v>
      </c>
      <c r="G138" s="35">
        <f t="shared" si="84"/>
        <v>0.71921182266009853</v>
      </c>
      <c r="H138" s="36">
        <v>23</v>
      </c>
      <c r="I138" s="35">
        <f t="shared" si="85"/>
        <v>0.11330049261083744</v>
      </c>
      <c r="J138" s="36">
        <v>17</v>
      </c>
      <c r="K138" s="35">
        <f t="shared" si="86"/>
        <v>8.3743842364532015E-2</v>
      </c>
      <c r="L138" s="34">
        <v>9</v>
      </c>
      <c r="M138" s="35">
        <f t="shared" si="87"/>
        <v>4.4334975369458129E-2</v>
      </c>
      <c r="N138" s="34">
        <v>1</v>
      </c>
      <c r="O138" s="37">
        <f t="shared" si="88"/>
        <v>4.9261083743842365E-3</v>
      </c>
      <c r="P138" s="34">
        <v>0</v>
      </c>
      <c r="Q138" s="37">
        <f t="shared" si="89"/>
        <v>0</v>
      </c>
      <c r="R138" s="34">
        <v>7</v>
      </c>
      <c r="S138" s="37">
        <f t="shared" si="90"/>
        <v>3.4482758620689655E-2</v>
      </c>
      <c r="T138" s="38">
        <f t="shared" si="91"/>
        <v>203</v>
      </c>
      <c r="U138" s="34">
        <v>2</v>
      </c>
      <c r="V138" s="37">
        <f t="shared" si="92"/>
        <v>9.6618357487922701E-3</v>
      </c>
      <c r="W138" s="34">
        <v>2</v>
      </c>
      <c r="X138" s="37">
        <f t="shared" si="93"/>
        <v>9.6618357487922701E-3</v>
      </c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</row>
    <row r="139" spans="1:48" s="25" customFormat="1" ht="33.75" customHeight="1" x14ac:dyDescent="0.2">
      <c r="A139" s="25" t="s">
        <v>183</v>
      </c>
      <c r="B139" s="50" t="s">
        <v>166</v>
      </c>
      <c r="C139" s="42">
        <v>167</v>
      </c>
      <c r="D139" s="30" t="s">
        <v>183</v>
      </c>
      <c r="E139" s="25" t="s">
        <v>184</v>
      </c>
      <c r="F139" s="34">
        <v>112</v>
      </c>
      <c r="G139" s="35">
        <f t="shared" si="84"/>
        <v>0.69135802469135799</v>
      </c>
      <c r="H139" s="36">
        <v>8</v>
      </c>
      <c r="I139" s="35">
        <f t="shared" si="85"/>
        <v>4.9382716049382713E-2</v>
      </c>
      <c r="J139" s="36">
        <v>30</v>
      </c>
      <c r="K139" s="35">
        <f t="shared" si="86"/>
        <v>0.18518518518518517</v>
      </c>
      <c r="L139" s="34">
        <v>7</v>
      </c>
      <c r="M139" s="35">
        <f t="shared" si="87"/>
        <v>4.3209876543209874E-2</v>
      </c>
      <c r="N139" s="34">
        <v>0</v>
      </c>
      <c r="O139" s="37">
        <f t="shared" si="88"/>
        <v>0</v>
      </c>
      <c r="P139" s="34">
        <v>3</v>
      </c>
      <c r="Q139" s="37">
        <f t="shared" si="89"/>
        <v>1.8518518518518517E-2</v>
      </c>
      <c r="R139" s="34">
        <v>2</v>
      </c>
      <c r="S139" s="37">
        <f t="shared" si="90"/>
        <v>1.2345679012345678E-2</v>
      </c>
      <c r="T139" s="38">
        <f t="shared" si="91"/>
        <v>162</v>
      </c>
      <c r="U139" s="34">
        <v>5</v>
      </c>
      <c r="V139" s="37">
        <f t="shared" si="92"/>
        <v>2.9940119760479042E-2</v>
      </c>
      <c r="W139" s="34">
        <v>0</v>
      </c>
      <c r="X139" s="37">
        <f t="shared" si="93"/>
        <v>0</v>
      </c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</row>
    <row r="140" spans="1:48" s="25" customFormat="1" ht="33.75" customHeight="1" x14ac:dyDescent="0.2">
      <c r="A140" s="25" t="s">
        <v>350</v>
      </c>
      <c r="B140" s="50" t="s">
        <v>166</v>
      </c>
      <c r="C140" s="42">
        <v>322</v>
      </c>
      <c r="D140" s="30" t="s">
        <v>350</v>
      </c>
      <c r="E140" s="25" t="s">
        <v>185</v>
      </c>
      <c r="F140" s="34">
        <v>187</v>
      </c>
      <c r="G140" s="35">
        <f t="shared" si="84"/>
        <v>0.6071428571428571</v>
      </c>
      <c r="H140" s="36">
        <v>19</v>
      </c>
      <c r="I140" s="35">
        <f t="shared" si="85"/>
        <v>6.1688311688311688E-2</v>
      </c>
      <c r="J140" s="36">
        <v>70</v>
      </c>
      <c r="K140" s="35">
        <f t="shared" si="86"/>
        <v>0.22727272727272727</v>
      </c>
      <c r="L140" s="34">
        <v>21</v>
      </c>
      <c r="M140" s="35">
        <f t="shared" si="87"/>
        <v>6.8181818181818177E-2</v>
      </c>
      <c r="N140" s="34">
        <v>1</v>
      </c>
      <c r="O140" s="37">
        <f t="shared" si="88"/>
        <v>3.246753246753247E-3</v>
      </c>
      <c r="P140" s="34">
        <v>7</v>
      </c>
      <c r="Q140" s="37">
        <f t="shared" si="89"/>
        <v>2.2727272727272728E-2</v>
      </c>
      <c r="R140" s="34">
        <v>3</v>
      </c>
      <c r="S140" s="37">
        <f t="shared" si="90"/>
        <v>9.74025974025974E-3</v>
      </c>
      <c r="T140" s="38">
        <f t="shared" si="91"/>
        <v>308</v>
      </c>
      <c r="U140" s="34">
        <v>10</v>
      </c>
      <c r="V140" s="37">
        <f t="shared" si="92"/>
        <v>3.1055900621118012E-2</v>
      </c>
      <c r="W140" s="34">
        <v>4</v>
      </c>
      <c r="X140" s="37">
        <f t="shared" si="93"/>
        <v>1.2422360248447204E-2</v>
      </c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</row>
    <row r="141" spans="1:48" s="25" customFormat="1" ht="33.75" customHeight="1" x14ac:dyDescent="0.2">
      <c r="A141" s="25" t="s">
        <v>186</v>
      </c>
      <c r="B141" s="50" t="s">
        <v>166</v>
      </c>
      <c r="C141" s="42">
        <v>453</v>
      </c>
      <c r="D141" s="30" t="s">
        <v>186</v>
      </c>
      <c r="E141" s="25" t="s">
        <v>187</v>
      </c>
      <c r="F141" s="34">
        <v>226</v>
      </c>
      <c r="G141" s="35">
        <f t="shared" si="84"/>
        <v>0.54589371980676327</v>
      </c>
      <c r="H141" s="36">
        <v>46</v>
      </c>
      <c r="I141" s="35">
        <f t="shared" si="85"/>
        <v>0.1111111111111111</v>
      </c>
      <c r="J141" s="36">
        <v>73</v>
      </c>
      <c r="K141" s="35">
        <f t="shared" si="86"/>
        <v>0.17632850241545894</v>
      </c>
      <c r="L141" s="34">
        <v>42</v>
      </c>
      <c r="M141" s="35">
        <f t="shared" si="87"/>
        <v>0.10144927536231885</v>
      </c>
      <c r="N141" s="34">
        <v>4</v>
      </c>
      <c r="O141" s="37">
        <f t="shared" si="88"/>
        <v>9.6618357487922701E-3</v>
      </c>
      <c r="P141" s="34">
        <v>8</v>
      </c>
      <c r="Q141" s="37">
        <f t="shared" si="89"/>
        <v>1.932367149758454E-2</v>
      </c>
      <c r="R141" s="34">
        <v>15</v>
      </c>
      <c r="S141" s="37">
        <f t="shared" si="90"/>
        <v>3.6231884057971016E-2</v>
      </c>
      <c r="T141" s="38">
        <f t="shared" si="91"/>
        <v>414</v>
      </c>
      <c r="U141" s="34">
        <v>10</v>
      </c>
      <c r="V141" s="37">
        <f t="shared" si="92"/>
        <v>2.2075055187637971E-2</v>
      </c>
      <c r="W141" s="34">
        <v>29</v>
      </c>
      <c r="X141" s="37">
        <f t="shared" si="93"/>
        <v>6.4017660044150104E-2</v>
      </c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</row>
    <row r="142" spans="1:48" s="25" customFormat="1" ht="33.75" customHeight="1" x14ac:dyDescent="0.2">
      <c r="A142" s="25" t="s">
        <v>351</v>
      </c>
      <c r="B142" s="50" t="s">
        <v>166</v>
      </c>
      <c r="C142" s="42">
        <v>142</v>
      </c>
      <c r="D142" s="30" t="s">
        <v>351</v>
      </c>
      <c r="E142" s="25" t="s">
        <v>188</v>
      </c>
      <c r="F142" s="34">
        <v>111</v>
      </c>
      <c r="G142" s="35">
        <f t="shared" si="84"/>
        <v>0.79856115107913672</v>
      </c>
      <c r="H142" s="36">
        <v>6</v>
      </c>
      <c r="I142" s="35">
        <f t="shared" si="85"/>
        <v>4.3165467625899283E-2</v>
      </c>
      <c r="J142" s="36">
        <v>12</v>
      </c>
      <c r="K142" s="35">
        <f t="shared" si="86"/>
        <v>8.6330935251798566E-2</v>
      </c>
      <c r="L142" s="34">
        <v>6</v>
      </c>
      <c r="M142" s="35">
        <f t="shared" si="87"/>
        <v>4.3165467625899283E-2</v>
      </c>
      <c r="N142" s="34">
        <v>1</v>
      </c>
      <c r="O142" s="37">
        <f t="shared" si="88"/>
        <v>7.1942446043165471E-3</v>
      </c>
      <c r="P142" s="34">
        <v>3</v>
      </c>
      <c r="Q142" s="37">
        <f t="shared" si="89"/>
        <v>2.1582733812949641E-2</v>
      </c>
      <c r="R142" s="34">
        <v>0</v>
      </c>
      <c r="S142" s="37">
        <f t="shared" si="90"/>
        <v>0</v>
      </c>
      <c r="T142" s="38">
        <f t="shared" si="91"/>
        <v>139</v>
      </c>
      <c r="U142" s="34">
        <v>0</v>
      </c>
      <c r="V142" s="37">
        <f t="shared" si="92"/>
        <v>0</v>
      </c>
      <c r="W142" s="34">
        <v>3</v>
      </c>
      <c r="X142" s="37">
        <f t="shared" si="93"/>
        <v>2.1126760563380281E-2</v>
      </c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</row>
    <row r="143" spans="1:48" s="25" customFormat="1" ht="33.75" customHeight="1" x14ac:dyDescent="0.2">
      <c r="A143" s="25" t="s">
        <v>189</v>
      </c>
      <c r="B143" s="50" t="s">
        <v>166</v>
      </c>
      <c r="C143" s="42">
        <v>178</v>
      </c>
      <c r="D143" s="30" t="s">
        <v>189</v>
      </c>
      <c r="E143" s="25" t="s">
        <v>190</v>
      </c>
      <c r="F143" s="34">
        <v>96</v>
      </c>
      <c r="G143" s="35">
        <f t="shared" si="84"/>
        <v>0.58895705521472397</v>
      </c>
      <c r="H143" s="36">
        <v>22</v>
      </c>
      <c r="I143" s="35">
        <f t="shared" si="85"/>
        <v>0.13496932515337423</v>
      </c>
      <c r="J143" s="36">
        <v>29</v>
      </c>
      <c r="K143" s="35">
        <f t="shared" si="86"/>
        <v>0.17791411042944785</v>
      </c>
      <c r="L143" s="34">
        <v>4</v>
      </c>
      <c r="M143" s="35">
        <f t="shared" si="87"/>
        <v>2.4539877300613498E-2</v>
      </c>
      <c r="N143" s="34">
        <v>1</v>
      </c>
      <c r="O143" s="37">
        <f t="shared" si="88"/>
        <v>6.1349693251533744E-3</v>
      </c>
      <c r="P143" s="34">
        <v>3</v>
      </c>
      <c r="Q143" s="37">
        <f t="shared" si="89"/>
        <v>1.8404907975460124E-2</v>
      </c>
      <c r="R143" s="34">
        <v>8</v>
      </c>
      <c r="S143" s="37">
        <f t="shared" si="90"/>
        <v>4.9079754601226995E-2</v>
      </c>
      <c r="T143" s="38">
        <f t="shared" si="91"/>
        <v>163</v>
      </c>
      <c r="U143" s="34">
        <v>12</v>
      </c>
      <c r="V143" s="37">
        <f t="shared" si="92"/>
        <v>6.741573033707865E-2</v>
      </c>
      <c r="W143" s="34">
        <v>3</v>
      </c>
      <c r="X143" s="37">
        <f t="shared" si="93"/>
        <v>1.6853932584269662E-2</v>
      </c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</row>
    <row r="144" spans="1:48" s="25" customFormat="1" ht="33.75" customHeight="1" x14ac:dyDescent="0.2">
      <c r="A144" s="25" t="s">
        <v>191</v>
      </c>
      <c r="B144" s="50" t="s">
        <v>166</v>
      </c>
      <c r="C144" s="42">
        <v>202</v>
      </c>
      <c r="D144" s="30" t="s">
        <v>191</v>
      </c>
      <c r="E144" s="25" t="s">
        <v>192</v>
      </c>
      <c r="F144" s="34">
        <v>143</v>
      </c>
      <c r="G144" s="35">
        <f t="shared" si="84"/>
        <v>0.73333333333333328</v>
      </c>
      <c r="H144" s="36">
        <v>14</v>
      </c>
      <c r="I144" s="35">
        <f t="shared" si="85"/>
        <v>7.179487179487179E-2</v>
      </c>
      <c r="J144" s="36">
        <v>22</v>
      </c>
      <c r="K144" s="35">
        <f t="shared" si="86"/>
        <v>0.11282051282051282</v>
      </c>
      <c r="L144" s="34">
        <v>5</v>
      </c>
      <c r="M144" s="35">
        <f t="shared" si="87"/>
        <v>2.564102564102564E-2</v>
      </c>
      <c r="N144" s="34">
        <v>3</v>
      </c>
      <c r="O144" s="37">
        <f t="shared" si="88"/>
        <v>1.5384615384615385E-2</v>
      </c>
      <c r="P144" s="34">
        <v>3</v>
      </c>
      <c r="Q144" s="37">
        <f t="shared" si="89"/>
        <v>1.5384615384615385E-2</v>
      </c>
      <c r="R144" s="34">
        <v>5</v>
      </c>
      <c r="S144" s="37">
        <f t="shared" si="90"/>
        <v>2.564102564102564E-2</v>
      </c>
      <c r="T144" s="38">
        <f t="shared" si="91"/>
        <v>195</v>
      </c>
      <c r="U144" s="34">
        <v>0</v>
      </c>
      <c r="V144" s="37">
        <f t="shared" si="92"/>
        <v>0</v>
      </c>
      <c r="W144" s="34">
        <v>7</v>
      </c>
      <c r="X144" s="37">
        <f t="shared" si="93"/>
        <v>3.4653465346534656E-2</v>
      </c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</row>
    <row r="145" spans="1:48" s="25" customFormat="1" ht="33.75" customHeight="1" x14ac:dyDescent="0.2">
      <c r="A145" s="25" t="s">
        <v>193</v>
      </c>
      <c r="B145" s="50" t="s">
        <v>166</v>
      </c>
      <c r="C145" s="42">
        <v>115</v>
      </c>
      <c r="D145" s="30" t="s">
        <v>193</v>
      </c>
      <c r="E145" s="25" t="s">
        <v>194</v>
      </c>
      <c r="F145" s="34">
        <v>78</v>
      </c>
      <c r="G145" s="35">
        <f t="shared" si="84"/>
        <v>0.69026548672566368</v>
      </c>
      <c r="H145" s="36">
        <v>15</v>
      </c>
      <c r="I145" s="35">
        <f t="shared" si="85"/>
        <v>0.13274336283185842</v>
      </c>
      <c r="J145" s="36">
        <v>10</v>
      </c>
      <c r="K145" s="35">
        <f t="shared" si="86"/>
        <v>8.8495575221238937E-2</v>
      </c>
      <c r="L145" s="34">
        <v>6</v>
      </c>
      <c r="M145" s="35">
        <f t="shared" si="87"/>
        <v>5.3097345132743362E-2</v>
      </c>
      <c r="N145" s="34">
        <v>0</v>
      </c>
      <c r="O145" s="37">
        <f t="shared" si="88"/>
        <v>0</v>
      </c>
      <c r="P145" s="34">
        <v>2</v>
      </c>
      <c r="Q145" s="37">
        <f t="shared" si="89"/>
        <v>1.7699115044247787E-2</v>
      </c>
      <c r="R145" s="34">
        <v>2</v>
      </c>
      <c r="S145" s="37">
        <f t="shared" si="90"/>
        <v>1.7699115044247787E-2</v>
      </c>
      <c r="T145" s="38">
        <f t="shared" si="91"/>
        <v>113</v>
      </c>
      <c r="U145" s="34">
        <v>1</v>
      </c>
      <c r="V145" s="37">
        <f t="shared" si="92"/>
        <v>8.6956521739130436E-3</v>
      </c>
      <c r="W145" s="34">
        <v>1</v>
      </c>
      <c r="X145" s="37">
        <f t="shared" si="93"/>
        <v>8.6956521739130436E-3</v>
      </c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</row>
    <row r="146" spans="1:48" s="25" customFormat="1" ht="33.75" customHeight="1" x14ac:dyDescent="0.2">
      <c r="A146" s="25" t="s">
        <v>195</v>
      </c>
      <c r="B146" s="50" t="s">
        <v>166</v>
      </c>
      <c r="C146" s="42">
        <v>340</v>
      </c>
      <c r="D146" s="30" t="s">
        <v>195</v>
      </c>
      <c r="E146" s="25" t="s">
        <v>184</v>
      </c>
      <c r="F146" s="34">
        <v>191</v>
      </c>
      <c r="G146" s="35">
        <f t="shared" si="84"/>
        <v>0.60252365930599372</v>
      </c>
      <c r="H146" s="36">
        <v>20</v>
      </c>
      <c r="I146" s="35">
        <f t="shared" si="85"/>
        <v>6.3091482649842268E-2</v>
      </c>
      <c r="J146" s="36">
        <v>53</v>
      </c>
      <c r="K146" s="35">
        <f t="shared" si="86"/>
        <v>0.16719242902208201</v>
      </c>
      <c r="L146" s="34">
        <v>34</v>
      </c>
      <c r="M146" s="35">
        <f t="shared" si="87"/>
        <v>0.10725552050473186</v>
      </c>
      <c r="N146" s="34">
        <v>3</v>
      </c>
      <c r="O146" s="37">
        <f t="shared" si="88"/>
        <v>9.4637223974763408E-3</v>
      </c>
      <c r="P146" s="34">
        <v>5</v>
      </c>
      <c r="Q146" s="37">
        <f t="shared" si="89"/>
        <v>1.5772870662460567E-2</v>
      </c>
      <c r="R146" s="34">
        <v>11</v>
      </c>
      <c r="S146" s="37">
        <f t="shared" si="90"/>
        <v>3.4700315457413249E-2</v>
      </c>
      <c r="T146" s="38">
        <f t="shared" si="91"/>
        <v>317</v>
      </c>
      <c r="U146" s="34">
        <v>17</v>
      </c>
      <c r="V146" s="37">
        <f t="shared" si="92"/>
        <v>0.05</v>
      </c>
      <c r="W146" s="34">
        <v>6</v>
      </c>
      <c r="X146" s="37">
        <f t="shared" si="93"/>
        <v>1.7647058823529412E-2</v>
      </c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</row>
    <row r="147" spans="1:48" s="2" customFormat="1" ht="20" hidden="1" customHeight="1" x14ac:dyDescent="0.2">
      <c r="B147" s="6"/>
      <c r="C147" s="15"/>
      <c r="D147" s="10"/>
      <c r="E147" s="6"/>
      <c r="F147" s="5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57">
        <v>502</v>
      </c>
      <c r="U147" s="55"/>
      <c r="V147" s="6"/>
      <c r="W147" s="55"/>
      <c r="X147" s="6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s="3" customFormat="1" ht="20" hidden="1" customHeight="1" x14ac:dyDescent="0.2">
      <c r="A148" s="6"/>
      <c r="B148" s="6"/>
      <c r="C148" s="15"/>
      <c r="D148" s="10"/>
      <c r="E148" s="6"/>
      <c r="F148" s="1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16">
        <v>320</v>
      </c>
      <c r="U148" s="11"/>
      <c r="V148" s="2"/>
      <c r="W148" s="11"/>
      <c r="X148" s="2"/>
    </row>
    <row r="149" spans="1:48" s="3" customFormat="1" ht="20" hidden="1" customHeight="1" x14ac:dyDescent="0.2">
      <c r="A149" s="1" t="s">
        <v>196</v>
      </c>
      <c r="B149" s="1"/>
      <c r="C149" s="12"/>
      <c r="D149" s="1"/>
      <c r="E149" s="1"/>
      <c r="F149" s="1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16">
        <v>252</v>
      </c>
      <c r="U149" s="11"/>
      <c r="V149" s="2"/>
      <c r="W149" s="11"/>
      <c r="X149" s="2"/>
    </row>
    <row r="150" spans="1:48" s="3" customFormat="1" ht="20" hidden="1" customHeight="1" x14ac:dyDescent="0.2">
      <c r="A150" s="4" t="s">
        <v>2</v>
      </c>
      <c r="B150" s="4"/>
      <c r="C150" s="13"/>
      <c r="D150" s="8" t="s">
        <v>2</v>
      </c>
      <c r="E150" s="4" t="s">
        <v>3</v>
      </c>
      <c r="F150" s="1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16">
        <v>128</v>
      </c>
      <c r="U150" s="11"/>
      <c r="V150" s="2"/>
      <c r="W150" s="11"/>
      <c r="X150" s="2"/>
    </row>
    <row r="151" spans="1:48" s="43" customFormat="1" ht="20" customHeight="1" x14ac:dyDescent="0.2">
      <c r="A151" s="39"/>
      <c r="B151" s="19" t="s">
        <v>377</v>
      </c>
      <c r="C151" s="20">
        <f>SUBTOTAL(9,C136:C150)</f>
        <v>2524</v>
      </c>
      <c r="D151" s="19"/>
      <c r="E151" s="19" t="s">
        <v>370</v>
      </c>
      <c r="F151" s="20">
        <f>SUBTOTAL(9,F136:F150)</f>
        <v>1539</v>
      </c>
      <c r="G151" s="21">
        <f>((F151)/C151)</f>
        <v>0.60974643423137875</v>
      </c>
      <c r="H151" s="20">
        <f t="shared" ref="H151:W151" si="94">SUBTOTAL(9,H136:H150)</f>
        <v>208</v>
      </c>
      <c r="I151" s="21">
        <f>((H151)/C151)</f>
        <v>8.2408874801901746E-2</v>
      </c>
      <c r="J151" s="20">
        <f t="shared" si="94"/>
        <v>368</v>
      </c>
      <c r="K151" s="21">
        <f>((J151)/C151)</f>
        <v>0.14580031695721077</v>
      </c>
      <c r="L151" s="20">
        <f t="shared" si="94"/>
        <v>151</v>
      </c>
      <c r="M151" s="21">
        <f>((L151)/C151)</f>
        <v>5.98256735340729E-2</v>
      </c>
      <c r="N151" s="20">
        <f t="shared" si="94"/>
        <v>22</v>
      </c>
      <c r="O151" s="22">
        <f>((N151)/C151)</f>
        <v>8.7163232963549924E-3</v>
      </c>
      <c r="P151" s="20">
        <f t="shared" si="94"/>
        <v>45</v>
      </c>
      <c r="Q151" s="22">
        <f>((P151)/C151)</f>
        <v>1.7828843106180665E-2</v>
      </c>
      <c r="R151" s="20">
        <f t="shared" si="94"/>
        <v>64</v>
      </c>
      <c r="S151" s="22">
        <f>((R151)/C151)</f>
        <v>2.5356576862123614E-2</v>
      </c>
      <c r="T151" s="23">
        <f>(F151+H151+J151+L151+N151+P151+R151)</f>
        <v>2397</v>
      </c>
      <c r="U151" s="20">
        <f t="shared" si="94"/>
        <v>69</v>
      </c>
      <c r="V151" s="22">
        <f t="shared" ref="V151" si="95">((U151)/C151)</f>
        <v>2.7337559429477021E-2</v>
      </c>
      <c r="W151" s="20">
        <f t="shared" si="94"/>
        <v>58</v>
      </c>
      <c r="X151" s="22">
        <f t="shared" ref="X151" si="96">((W151)/C151)</f>
        <v>2.2979397781299524E-2</v>
      </c>
    </row>
    <row r="152" spans="1:48" ht="33.75" customHeight="1" x14ac:dyDescent="0.2">
      <c r="A152" s="25" t="s">
        <v>197</v>
      </c>
      <c r="B152" s="50" t="s">
        <v>196</v>
      </c>
      <c r="C152" s="42">
        <v>147</v>
      </c>
      <c r="D152" s="30" t="s">
        <v>197</v>
      </c>
      <c r="E152" s="25" t="s">
        <v>198</v>
      </c>
      <c r="F152" s="34">
        <v>70</v>
      </c>
      <c r="G152" s="35">
        <f t="shared" ref="G152:G162" si="97">((F152)/T152)</f>
        <v>0.47945205479452052</v>
      </c>
      <c r="H152" s="36">
        <v>18</v>
      </c>
      <c r="I152" s="35">
        <f t="shared" ref="I152:I162" si="98">((H152)/T152)</f>
        <v>0.12328767123287671</v>
      </c>
      <c r="J152" s="36">
        <v>24</v>
      </c>
      <c r="K152" s="35">
        <f t="shared" ref="K152:K162" si="99">((J152)/T152)</f>
        <v>0.16438356164383561</v>
      </c>
      <c r="L152" s="34">
        <v>10</v>
      </c>
      <c r="M152" s="35">
        <f t="shared" ref="M152:M162" si="100">((L152)/T152)</f>
        <v>6.8493150684931503E-2</v>
      </c>
      <c r="N152" s="34">
        <v>0</v>
      </c>
      <c r="O152" s="37">
        <f t="shared" ref="O152:O162" si="101">((N152)/T152)</f>
        <v>0</v>
      </c>
      <c r="P152" s="34">
        <v>3</v>
      </c>
      <c r="Q152" s="37">
        <f t="shared" ref="Q152:Q162" si="102">((P152)/T152)</f>
        <v>2.0547945205479451E-2</v>
      </c>
      <c r="R152" s="34">
        <v>21</v>
      </c>
      <c r="S152" s="37">
        <f t="shared" ref="S152:S162" si="103">((R152)/T152)</f>
        <v>0.14383561643835616</v>
      </c>
      <c r="T152" s="38">
        <f t="shared" ref="T152:T162" si="104">SUBTOTAL(9,F152,H152,J152,L152,N152,P152,R152)</f>
        <v>146</v>
      </c>
      <c r="U152" s="34">
        <v>1</v>
      </c>
      <c r="V152" s="37">
        <f t="shared" ref="V152:V162" si="105">((U152)/C152)</f>
        <v>6.8027210884353739E-3</v>
      </c>
      <c r="W152" s="34">
        <v>0</v>
      </c>
      <c r="X152" s="37">
        <f t="shared" ref="X152:X162" si="106">((W152)/C152)</f>
        <v>0</v>
      </c>
    </row>
    <row r="153" spans="1:48" ht="33.75" customHeight="1" x14ac:dyDescent="0.2">
      <c r="A153" s="25" t="s">
        <v>199</v>
      </c>
      <c r="B153" s="50" t="s">
        <v>196</v>
      </c>
      <c r="C153" s="42">
        <v>278</v>
      </c>
      <c r="D153" s="30" t="s">
        <v>199</v>
      </c>
      <c r="E153" s="25" t="s">
        <v>198</v>
      </c>
      <c r="F153" s="34">
        <v>143</v>
      </c>
      <c r="G153" s="35">
        <f t="shared" si="97"/>
        <v>0.51624548736462095</v>
      </c>
      <c r="H153" s="36">
        <v>24</v>
      </c>
      <c r="I153" s="35">
        <f t="shared" si="98"/>
        <v>8.6642599277978335E-2</v>
      </c>
      <c r="J153" s="36">
        <v>68</v>
      </c>
      <c r="K153" s="35">
        <f t="shared" si="99"/>
        <v>0.24548736462093862</v>
      </c>
      <c r="L153" s="34">
        <v>16</v>
      </c>
      <c r="M153" s="35">
        <f t="shared" si="100"/>
        <v>5.7761732851985562E-2</v>
      </c>
      <c r="N153" s="34">
        <v>3</v>
      </c>
      <c r="O153" s="37">
        <f t="shared" si="101"/>
        <v>1.0830324909747292E-2</v>
      </c>
      <c r="P153" s="34">
        <v>4</v>
      </c>
      <c r="Q153" s="37">
        <f t="shared" si="102"/>
        <v>1.444043321299639E-2</v>
      </c>
      <c r="R153" s="34">
        <v>19</v>
      </c>
      <c r="S153" s="37">
        <f t="shared" si="103"/>
        <v>6.8592057761732855E-2</v>
      </c>
      <c r="T153" s="38">
        <f t="shared" si="104"/>
        <v>277</v>
      </c>
      <c r="U153" s="34">
        <v>0</v>
      </c>
      <c r="V153" s="37">
        <f t="shared" si="105"/>
        <v>0</v>
      </c>
      <c r="W153" s="34">
        <v>1</v>
      </c>
      <c r="X153" s="37">
        <f t="shared" si="106"/>
        <v>3.5971223021582736E-3</v>
      </c>
    </row>
    <row r="154" spans="1:48" ht="33.75" customHeight="1" x14ac:dyDescent="0.2">
      <c r="A154" s="25" t="s">
        <v>200</v>
      </c>
      <c r="B154" s="50" t="s">
        <v>196</v>
      </c>
      <c r="C154" s="42">
        <v>308</v>
      </c>
      <c r="D154" s="30" t="s">
        <v>200</v>
      </c>
      <c r="E154" s="25" t="s">
        <v>201</v>
      </c>
      <c r="F154" s="34">
        <v>109</v>
      </c>
      <c r="G154" s="35">
        <f t="shared" si="97"/>
        <v>0.35504885993485341</v>
      </c>
      <c r="H154" s="36">
        <v>63</v>
      </c>
      <c r="I154" s="35">
        <f t="shared" si="98"/>
        <v>0.20521172638436483</v>
      </c>
      <c r="J154" s="36">
        <v>84</v>
      </c>
      <c r="K154" s="35">
        <f t="shared" si="99"/>
        <v>0.2736156351791531</v>
      </c>
      <c r="L154" s="34">
        <v>13</v>
      </c>
      <c r="M154" s="35">
        <f t="shared" si="100"/>
        <v>4.2345276872964167E-2</v>
      </c>
      <c r="N154" s="34">
        <v>8</v>
      </c>
      <c r="O154" s="37">
        <f t="shared" si="101"/>
        <v>2.6058631921824105E-2</v>
      </c>
      <c r="P154" s="34">
        <v>10</v>
      </c>
      <c r="Q154" s="37">
        <f t="shared" si="102"/>
        <v>3.2573289902280131E-2</v>
      </c>
      <c r="R154" s="34">
        <v>20</v>
      </c>
      <c r="S154" s="37">
        <f t="shared" si="103"/>
        <v>6.5146579804560262E-2</v>
      </c>
      <c r="T154" s="38">
        <f t="shared" si="104"/>
        <v>307</v>
      </c>
      <c r="U154" s="34">
        <v>1</v>
      </c>
      <c r="V154" s="37">
        <f t="shared" si="105"/>
        <v>3.246753246753247E-3</v>
      </c>
      <c r="W154" s="34">
        <v>0</v>
      </c>
      <c r="X154" s="37">
        <f t="shared" si="106"/>
        <v>0</v>
      </c>
    </row>
    <row r="155" spans="1:48" ht="33.75" customHeight="1" x14ac:dyDescent="0.2">
      <c r="A155" s="25" t="s">
        <v>343</v>
      </c>
      <c r="B155" s="50" t="s">
        <v>196</v>
      </c>
      <c r="C155" s="42">
        <v>280</v>
      </c>
      <c r="D155" s="30" t="s">
        <v>343</v>
      </c>
      <c r="E155" s="25" t="s">
        <v>202</v>
      </c>
      <c r="F155" s="34">
        <v>115</v>
      </c>
      <c r="G155" s="35">
        <f t="shared" si="97"/>
        <v>0.41218637992831542</v>
      </c>
      <c r="H155" s="36">
        <v>33</v>
      </c>
      <c r="I155" s="35">
        <f t="shared" si="98"/>
        <v>0.11827956989247312</v>
      </c>
      <c r="J155" s="36">
        <v>82</v>
      </c>
      <c r="K155" s="35">
        <f t="shared" si="99"/>
        <v>0.29390681003584229</v>
      </c>
      <c r="L155" s="34">
        <v>24</v>
      </c>
      <c r="M155" s="35">
        <f t="shared" si="100"/>
        <v>8.6021505376344093E-2</v>
      </c>
      <c r="N155" s="34">
        <v>2</v>
      </c>
      <c r="O155" s="37">
        <f t="shared" si="101"/>
        <v>7.1684587813620072E-3</v>
      </c>
      <c r="P155" s="34">
        <v>1</v>
      </c>
      <c r="Q155" s="37">
        <f t="shared" si="102"/>
        <v>3.5842293906810036E-3</v>
      </c>
      <c r="R155" s="34">
        <v>22</v>
      </c>
      <c r="S155" s="37">
        <f t="shared" si="103"/>
        <v>7.8853046594982074E-2</v>
      </c>
      <c r="T155" s="38">
        <f t="shared" si="104"/>
        <v>279</v>
      </c>
      <c r="U155" s="34">
        <v>0</v>
      </c>
      <c r="V155" s="37">
        <f t="shared" si="105"/>
        <v>0</v>
      </c>
      <c r="W155" s="34">
        <v>1</v>
      </c>
      <c r="X155" s="37">
        <f t="shared" si="106"/>
        <v>3.5714285714285713E-3</v>
      </c>
    </row>
    <row r="156" spans="1:48" ht="33.75" customHeight="1" x14ac:dyDescent="0.2">
      <c r="A156" s="25" t="s">
        <v>203</v>
      </c>
      <c r="B156" s="50" t="s">
        <v>196</v>
      </c>
      <c r="C156" s="42">
        <v>177</v>
      </c>
      <c r="D156" s="30" t="s">
        <v>203</v>
      </c>
      <c r="E156" s="25" t="s">
        <v>202</v>
      </c>
      <c r="F156" s="34">
        <v>76</v>
      </c>
      <c r="G156" s="35">
        <f t="shared" si="97"/>
        <v>0.42937853107344631</v>
      </c>
      <c r="H156" s="36">
        <v>25</v>
      </c>
      <c r="I156" s="35">
        <f t="shared" si="98"/>
        <v>0.14124293785310735</v>
      </c>
      <c r="J156" s="36">
        <v>41</v>
      </c>
      <c r="K156" s="35">
        <f t="shared" si="99"/>
        <v>0.23163841807909605</v>
      </c>
      <c r="L156" s="34">
        <v>8</v>
      </c>
      <c r="M156" s="35">
        <f t="shared" si="100"/>
        <v>4.519774011299435E-2</v>
      </c>
      <c r="N156" s="34">
        <v>1</v>
      </c>
      <c r="O156" s="37">
        <f t="shared" si="101"/>
        <v>5.6497175141242938E-3</v>
      </c>
      <c r="P156" s="34">
        <v>2</v>
      </c>
      <c r="Q156" s="37">
        <f t="shared" si="102"/>
        <v>1.1299435028248588E-2</v>
      </c>
      <c r="R156" s="34">
        <v>24</v>
      </c>
      <c r="S156" s="37">
        <f t="shared" si="103"/>
        <v>0.13559322033898305</v>
      </c>
      <c r="T156" s="38">
        <f t="shared" si="104"/>
        <v>177</v>
      </c>
      <c r="U156" s="34">
        <v>0</v>
      </c>
      <c r="V156" s="37">
        <f t="shared" si="105"/>
        <v>0</v>
      </c>
      <c r="W156" s="34">
        <v>0</v>
      </c>
      <c r="X156" s="37">
        <f t="shared" si="106"/>
        <v>0</v>
      </c>
    </row>
    <row r="157" spans="1:48" ht="33.75" customHeight="1" x14ac:dyDescent="0.2">
      <c r="A157" s="25" t="s">
        <v>204</v>
      </c>
      <c r="B157" s="50" t="s">
        <v>196</v>
      </c>
      <c r="C157" s="42">
        <v>153</v>
      </c>
      <c r="D157" s="30" t="s">
        <v>204</v>
      </c>
      <c r="E157" s="25" t="s">
        <v>205</v>
      </c>
      <c r="F157" s="34">
        <v>91</v>
      </c>
      <c r="G157" s="35">
        <f t="shared" si="97"/>
        <v>0.59477124183006536</v>
      </c>
      <c r="H157" s="36">
        <v>25</v>
      </c>
      <c r="I157" s="35">
        <f t="shared" si="98"/>
        <v>0.16339869281045752</v>
      </c>
      <c r="J157" s="36">
        <v>22</v>
      </c>
      <c r="K157" s="35">
        <f t="shared" si="99"/>
        <v>0.1437908496732026</v>
      </c>
      <c r="L157" s="34">
        <v>4</v>
      </c>
      <c r="M157" s="35">
        <f t="shared" si="100"/>
        <v>2.6143790849673203E-2</v>
      </c>
      <c r="N157" s="34">
        <v>0</v>
      </c>
      <c r="O157" s="37">
        <f t="shared" si="101"/>
        <v>0</v>
      </c>
      <c r="P157" s="34">
        <v>2</v>
      </c>
      <c r="Q157" s="37">
        <f t="shared" si="102"/>
        <v>1.3071895424836602E-2</v>
      </c>
      <c r="R157" s="34">
        <v>9</v>
      </c>
      <c r="S157" s="37">
        <f t="shared" si="103"/>
        <v>5.8823529411764705E-2</v>
      </c>
      <c r="T157" s="38">
        <f t="shared" si="104"/>
        <v>153</v>
      </c>
      <c r="U157" s="34">
        <v>0</v>
      </c>
      <c r="V157" s="37">
        <f t="shared" si="105"/>
        <v>0</v>
      </c>
      <c r="W157" s="34">
        <v>0</v>
      </c>
      <c r="X157" s="37">
        <f t="shared" si="106"/>
        <v>0</v>
      </c>
    </row>
    <row r="158" spans="1:48" ht="33.75" customHeight="1" x14ac:dyDescent="0.2">
      <c r="A158" s="25" t="s">
        <v>206</v>
      </c>
      <c r="B158" s="50" t="s">
        <v>196</v>
      </c>
      <c r="C158" s="42">
        <v>187</v>
      </c>
      <c r="D158" s="30" t="s">
        <v>206</v>
      </c>
      <c r="E158" s="25" t="s">
        <v>205</v>
      </c>
      <c r="F158" s="34">
        <v>117</v>
      </c>
      <c r="G158" s="35">
        <f t="shared" si="97"/>
        <v>0.63243243243243241</v>
      </c>
      <c r="H158" s="36">
        <v>15</v>
      </c>
      <c r="I158" s="35">
        <f t="shared" si="98"/>
        <v>8.1081081081081086E-2</v>
      </c>
      <c r="J158" s="36">
        <v>26</v>
      </c>
      <c r="K158" s="35">
        <f t="shared" si="99"/>
        <v>0.14054054054054055</v>
      </c>
      <c r="L158" s="34">
        <v>5</v>
      </c>
      <c r="M158" s="35">
        <f t="shared" si="100"/>
        <v>2.7027027027027029E-2</v>
      </c>
      <c r="N158" s="34">
        <v>1</v>
      </c>
      <c r="O158" s="37">
        <f t="shared" si="101"/>
        <v>5.4054054054054057E-3</v>
      </c>
      <c r="P158" s="34">
        <v>6</v>
      </c>
      <c r="Q158" s="37">
        <f t="shared" si="102"/>
        <v>3.2432432432432434E-2</v>
      </c>
      <c r="R158" s="34">
        <v>15</v>
      </c>
      <c r="S158" s="37">
        <f t="shared" si="103"/>
        <v>8.1081081081081086E-2</v>
      </c>
      <c r="T158" s="38">
        <f t="shared" si="104"/>
        <v>185</v>
      </c>
      <c r="U158" s="34">
        <v>0</v>
      </c>
      <c r="V158" s="37">
        <f t="shared" si="105"/>
        <v>0</v>
      </c>
      <c r="W158" s="34">
        <v>2</v>
      </c>
      <c r="X158" s="37">
        <f t="shared" si="106"/>
        <v>1.06951871657754E-2</v>
      </c>
    </row>
    <row r="159" spans="1:48" ht="33.75" customHeight="1" x14ac:dyDescent="0.2">
      <c r="A159" s="25" t="s">
        <v>207</v>
      </c>
      <c r="B159" s="50" t="s">
        <v>196</v>
      </c>
      <c r="C159" s="42">
        <v>293</v>
      </c>
      <c r="D159" s="30" t="s">
        <v>207</v>
      </c>
      <c r="E159" s="25" t="s">
        <v>208</v>
      </c>
      <c r="F159" s="34">
        <v>154</v>
      </c>
      <c r="G159" s="35">
        <f t="shared" si="97"/>
        <v>0.5273972602739726</v>
      </c>
      <c r="H159" s="36">
        <v>33</v>
      </c>
      <c r="I159" s="35">
        <f t="shared" si="98"/>
        <v>0.11301369863013698</v>
      </c>
      <c r="J159" s="36">
        <v>65</v>
      </c>
      <c r="K159" s="35">
        <f t="shared" si="99"/>
        <v>0.2226027397260274</v>
      </c>
      <c r="L159" s="34">
        <v>16</v>
      </c>
      <c r="M159" s="35">
        <f t="shared" si="100"/>
        <v>5.4794520547945202E-2</v>
      </c>
      <c r="N159" s="34">
        <v>1</v>
      </c>
      <c r="O159" s="37">
        <f t="shared" si="101"/>
        <v>3.4246575342465752E-3</v>
      </c>
      <c r="P159" s="34">
        <v>6</v>
      </c>
      <c r="Q159" s="37">
        <f t="shared" si="102"/>
        <v>2.0547945205479451E-2</v>
      </c>
      <c r="R159" s="34">
        <v>17</v>
      </c>
      <c r="S159" s="37">
        <f t="shared" si="103"/>
        <v>5.8219178082191778E-2</v>
      </c>
      <c r="T159" s="38">
        <f t="shared" si="104"/>
        <v>292</v>
      </c>
      <c r="U159" s="34">
        <v>0</v>
      </c>
      <c r="V159" s="37">
        <f t="shared" si="105"/>
        <v>0</v>
      </c>
      <c r="W159" s="34">
        <v>1</v>
      </c>
      <c r="X159" s="37">
        <f t="shared" si="106"/>
        <v>3.4129692832764505E-3</v>
      </c>
    </row>
    <row r="160" spans="1:48" ht="33.75" customHeight="1" x14ac:dyDescent="0.2">
      <c r="A160" s="25"/>
      <c r="B160" s="50" t="s">
        <v>196</v>
      </c>
      <c r="C160" s="42">
        <v>215</v>
      </c>
      <c r="D160" s="30" t="s">
        <v>209</v>
      </c>
      <c r="E160" s="25" t="s">
        <v>210</v>
      </c>
      <c r="F160" s="34">
        <v>135</v>
      </c>
      <c r="G160" s="35">
        <f t="shared" si="97"/>
        <v>0.63084112149532712</v>
      </c>
      <c r="H160" s="36">
        <v>28</v>
      </c>
      <c r="I160" s="35">
        <f t="shared" si="98"/>
        <v>0.13084112149532709</v>
      </c>
      <c r="J160" s="36">
        <v>18</v>
      </c>
      <c r="K160" s="35">
        <f t="shared" si="99"/>
        <v>8.4112149532710276E-2</v>
      </c>
      <c r="L160" s="34">
        <v>5</v>
      </c>
      <c r="M160" s="35">
        <f t="shared" si="100"/>
        <v>2.336448598130841E-2</v>
      </c>
      <c r="N160" s="34">
        <v>2</v>
      </c>
      <c r="O160" s="37">
        <f t="shared" si="101"/>
        <v>9.3457943925233638E-3</v>
      </c>
      <c r="P160" s="34">
        <v>9</v>
      </c>
      <c r="Q160" s="37">
        <f t="shared" si="102"/>
        <v>4.2056074766355138E-2</v>
      </c>
      <c r="R160" s="34">
        <v>17</v>
      </c>
      <c r="S160" s="37">
        <f t="shared" si="103"/>
        <v>7.9439252336448593E-2</v>
      </c>
      <c r="T160" s="38">
        <f t="shared" si="104"/>
        <v>214</v>
      </c>
      <c r="U160" s="34">
        <v>0</v>
      </c>
      <c r="V160" s="37">
        <f t="shared" si="105"/>
        <v>0</v>
      </c>
      <c r="W160" s="34">
        <v>1</v>
      </c>
      <c r="X160" s="37">
        <f t="shared" si="106"/>
        <v>4.6511627906976744E-3</v>
      </c>
    </row>
    <row r="161" spans="1:24" ht="33.75" customHeight="1" x14ac:dyDescent="0.2">
      <c r="A161" s="25" t="s">
        <v>211</v>
      </c>
      <c r="B161" s="50" t="s">
        <v>196</v>
      </c>
      <c r="C161" s="42">
        <v>171</v>
      </c>
      <c r="D161" s="30" t="s">
        <v>211</v>
      </c>
      <c r="E161" s="25" t="s">
        <v>210</v>
      </c>
      <c r="F161" s="34">
        <v>97</v>
      </c>
      <c r="G161" s="35">
        <f t="shared" si="97"/>
        <v>0.57058823529411762</v>
      </c>
      <c r="H161" s="36">
        <v>21</v>
      </c>
      <c r="I161" s="35">
        <f t="shared" si="98"/>
        <v>0.12352941176470589</v>
      </c>
      <c r="J161" s="36">
        <v>26</v>
      </c>
      <c r="K161" s="35">
        <f t="shared" si="99"/>
        <v>0.15294117647058825</v>
      </c>
      <c r="L161" s="34">
        <v>9</v>
      </c>
      <c r="M161" s="35">
        <f t="shared" si="100"/>
        <v>5.2941176470588235E-2</v>
      </c>
      <c r="N161" s="34">
        <v>4</v>
      </c>
      <c r="O161" s="37">
        <f t="shared" si="101"/>
        <v>2.3529411764705882E-2</v>
      </c>
      <c r="P161" s="34">
        <v>3</v>
      </c>
      <c r="Q161" s="37">
        <f t="shared" si="102"/>
        <v>1.7647058823529412E-2</v>
      </c>
      <c r="R161" s="34">
        <v>10</v>
      </c>
      <c r="S161" s="37">
        <f t="shared" si="103"/>
        <v>5.8823529411764705E-2</v>
      </c>
      <c r="T161" s="38">
        <f t="shared" si="104"/>
        <v>170</v>
      </c>
      <c r="U161" s="34">
        <v>1</v>
      </c>
      <c r="V161" s="37">
        <f t="shared" si="105"/>
        <v>5.8479532163742687E-3</v>
      </c>
      <c r="W161" s="34">
        <v>0</v>
      </c>
      <c r="X161" s="37">
        <f t="shared" si="106"/>
        <v>0</v>
      </c>
    </row>
    <row r="162" spans="1:24" ht="33.75" customHeight="1" x14ac:dyDescent="0.2">
      <c r="A162" s="25" t="s">
        <v>212</v>
      </c>
      <c r="B162" s="50" t="s">
        <v>196</v>
      </c>
      <c r="C162" s="42">
        <v>171</v>
      </c>
      <c r="D162" s="30" t="s">
        <v>212</v>
      </c>
      <c r="E162" s="25" t="s">
        <v>213</v>
      </c>
      <c r="F162" s="34">
        <v>113</v>
      </c>
      <c r="G162" s="35">
        <f t="shared" si="97"/>
        <v>0.66470588235294115</v>
      </c>
      <c r="H162" s="36">
        <v>15</v>
      </c>
      <c r="I162" s="35">
        <f t="shared" si="98"/>
        <v>8.8235294117647065E-2</v>
      </c>
      <c r="J162" s="36">
        <v>35</v>
      </c>
      <c r="K162" s="35">
        <f t="shared" si="99"/>
        <v>0.20588235294117646</v>
      </c>
      <c r="L162" s="34">
        <v>1</v>
      </c>
      <c r="M162" s="35">
        <f t="shared" si="100"/>
        <v>5.8823529411764705E-3</v>
      </c>
      <c r="N162" s="34">
        <v>2</v>
      </c>
      <c r="O162" s="37">
        <f t="shared" si="101"/>
        <v>1.1764705882352941E-2</v>
      </c>
      <c r="P162" s="34">
        <v>2</v>
      </c>
      <c r="Q162" s="37">
        <f t="shared" si="102"/>
        <v>1.1764705882352941E-2</v>
      </c>
      <c r="R162" s="34">
        <v>2</v>
      </c>
      <c r="S162" s="37">
        <f t="shared" si="103"/>
        <v>1.1764705882352941E-2</v>
      </c>
      <c r="T162" s="38">
        <f t="shared" si="104"/>
        <v>170</v>
      </c>
      <c r="U162" s="34">
        <v>1</v>
      </c>
      <c r="V162" s="37">
        <f t="shared" si="105"/>
        <v>5.8479532163742687E-3</v>
      </c>
      <c r="W162" s="34">
        <v>0</v>
      </c>
      <c r="X162" s="37">
        <f t="shared" si="106"/>
        <v>0</v>
      </c>
    </row>
    <row r="163" spans="1:24" s="3" customFormat="1" ht="20" hidden="1" customHeight="1" x14ac:dyDescent="0.2">
      <c r="A163" s="2"/>
      <c r="B163" s="6"/>
      <c r="C163" s="15"/>
      <c r="D163" s="10"/>
      <c r="E163" s="6"/>
      <c r="F163" s="5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57">
        <v>247</v>
      </c>
      <c r="U163" s="55"/>
      <c r="V163" s="6"/>
      <c r="W163" s="55"/>
      <c r="X163" s="6"/>
    </row>
    <row r="164" spans="1:24" s="3" customFormat="1" ht="20" hidden="1" customHeight="1" x14ac:dyDescent="0.2">
      <c r="A164" s="2"/>
      <c r="B164" s="2"/>
      <c r="C164" s="13"/>
      <c r="D164" s="7"/>
      <c r="E164" s="2"/>
      <c r="F164" s="1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16">
        <v>282</v>
      </c>
      <c r="U164" s="11"/>
      <c r="V164" s="2"/>
      <c r="W164" s="2"/>
      <c r="X164" s="2"/>
    </row>
    <row r="165" spans="1:24" s="3" customFormat="1" ht="20" hidden="1" customHeight="1" x14ac:dyDescent="0.2">
      <c r="A165" s="1" t="s">
        <v>214</v>
      </c>
      <c r="B165" s="1"/>
      <c r="C165" s="12"/>
      <c r="D165" s="1"/>
      <c r="E165" s="1"/>
      <c r="F165" s="1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16">
        <v>176</v>
      </c>
      <c r="U165" s="11"/>
      <c r="V165" s="2"/>
      <c r="W165" s="2"/>
      <c r="X165" s="2"/>
    </row>
    <row r="166" spans="1:24" s="3" customFormat="1" ht="20" hidden="1" customHeight="1" x14ac:dyDescent="0.2">
      <c r="A166" s="4" t="s">
        <v>2</v>
      </c>
      <c r="B166" s="4"/>
      <c r="C166" s="13"/>
      <c r="D166" s="8" t="s">
        <v>2</v>
      </c>
      <c r="E166" s="4" t="s">
        <v>3</v>
      </c>
      <c r="F166" s="1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16">
        <v>247</v>
      </c>
      <c r="U166" s="11"/>
      <c r="V166" s="2"/>
      <c r="W166" s="2"/>
      <c r="X166" s="2"/>
    </row>
    <row r="167" spans="1:24" s="43" customFormat="1" ht="20" customHeight="1" x14ac:dyDescent="0.2">
      <c r="A167" s="39"/>
      <c r="B167" s="19" t="s">
        <v>376</v>
      </c>
      <c r="C167" s="20">
        <f>SUBTOTAL(9,C152:C166)</f>
        <v>2380</v>
      </c>
      <c r="D167" s="19"/>
      <c r="E167" s="19" t="s">
        <v>370</v>
      </c>
      <c r="F167" s="20">
        <f>SUBTOTAL(9,F152:F166)</f>
        <v>1220</v>
      </c>
      <c r="G167" s="21">
        <f>((F167)/C167)</f>
        <v>0.51260504201680668</v>
      </c>
      <c r="H167" s="20">
        <f t="shared" ref="H167:W167" si="107">SUBTOTAL(9,H152:H166)</f>
        <v>300</v>
      </c>
      <c r="I167" s="21">
        <f>((H167)/C167)</f>
        <v>0.12605042016806722</v>
      </c>
      <c r="J167" s="20">
        <f t="shared" si="107"/>
        <v>491</v>
      </c>
      <c r="K167" s="21">
        <f>((J167)/C167)</f>
        <v>0.20630252100840335</v>
      </c>
      <c r="L167" s="20">
        <f t="shared" si="107"/>
        <v>111</v>
      </c>
      <c r="M167" s="21">
        <f>((L167)/C167)</f>
        <v>4.6638655462184875E-2</v>
      </c>
      <c r="N167" s="20">
        <f t="shared" si="107"/>
        <v>24</v>
      </c>
      <c r="O167" s="22">
        <f>((N167)/C167)</f>
        <v>1.0084033613445379E-2</v>
      </c>
      <c r="P167" s="20">
        <f t="shared" si="107"/>
        <v>48</v>
      </c>
      <c r="Q167" s="22">
        <f>((P167)/C167)</f>
        <v>2.0168067226890758E-2</v>
      </c>
      <c r="R167" s="20">
        <f t="shared" si="107"/>
        <v>176</v>
      </c>
      <c r="S167" s="22">
        <f>((R167)/C167)</f>
        <v>7.3949579831932774E-2</v>
      </c>
      <c r="T167" s="23">
        <f>(F167+H167+J167+L167+N167+P167+R167)</f>
        <v>2370</v>
      </c>
      <c r="U167" s="20">
        <f t="shared" si="107"/>
        <v>4</v>
      </c>
      <c r="V167" s="22">
        <f t="shared" ref="V167" si="108">((U167)/C167)</f>
        <v>1.6806722689075631E-3</v>
      </c>
      <c r="W167" s="20">
        <f t="shared" si="107"/>
        <v>6</v>
      </c>
      <c r="X167" s="22">
        <f t="shared" ref="X167" si="109">((W167)/C167)</f>
        <v>2.5210084033613447E-3</v>
      </c>
    </row>
    <row r="168" spans="1:24" ht="33.75" customHeight="1" x14ac:dyDescent="0.2">
      <c r="A168" s="25" t="s">
        <v>215</v>
      </c>
      <c r="B168" s="50" t="s">
        <v>214</v>
      </c>
      <c r="C168" s="42">
        <v>310</v>
      </c>
      <c r="D168" s="30" t="s">
        <v>215</v>
      </c>
      <c r="E168" s="25" t="s">
        <v>216</v>
      </c>
      <c r="F168" s="34">
        <v>185</v>
      </c>
      <c r="G168" s="35">
        <f t="shared" ref="G168:G176" si="110">((F168)/T168)</f>
        <v>0.6271186440677966</v>
      </c>
      <c r="H168" s="36">
        <v>31</v>
      </c>
      <c r="I168" s="35">
        <f t="shared" ref="I168:I176" si="111">((H168)/T168)</f>
        <v>0.10508474576271186</v>
      </c>
      <c r="J168" s="36">
        <v>27</v>
      </c>
      <c r="K168" s="35">
        <f t="shared" ref="K168:K176" si="112">((J168)/T168)</f>
        <v>9.152542372881356E-2</v>
      </c>
      <c r="L168" s="34">
        <v>16</v>
      </c>
      <c r="M168" s="35">
        <f t="shared" ref="M168:M176" si="113">((L168)/T168)</f>
        <v>5.4237288135593219E-2</v>
      </c>
      <c r="N168" s="34">
        <v>3</v>
      </c>
      <c r="O168" s="37">
        <f t="shared" ref="O168:O176" si="114">((N168)/T168)</f>
        <v>1.0169491525423728E-2</v>
      </c>
      <c r="P168" s="34">
        <v>4</v>
      </c>
      <c r="Q168" s="37">
        <f t="shared" ref="Q168:Q176" si="115">((P168)/T168)</f>
        <v>1.3559322033898305E-2</v>
      </c>
      <c r="R168" s="34">
        <v>29</v>
      </c>
      <c r="S168" s="37">
        <f t="shared" ref="S168:S176" si="116">((R168)/T168)</f>
        <v>9.8305084745762716E-2</v>
      </c>
      <c r="T168" s="38">
        <f t="shared" ref="T168:T176" si="117">SUBTOTAL(9,F168,H168,J168,L168,N168,P168,R168)</f>
        <v>295</v>
      </c>
      <c r="U168" s="34">
        <v>10</v>
      </c>
      <c r="V168" s="37">
        <f t="shared" ref="V168:V176" si="118">((U168)/C168)</f>
        <v>3.2258064516129031E-2</v>
      </c>
      <c r="W168" s="34">
        <v>5</v>
      </c>
      <c r="X168" s="37">
        <f t="shared" ref="X168:X176" si="119">((W168)/C168)</f>
        <v>1.6129032258064516E-2</v>
      </c>
    </row>
    <row r="169" spans="1:24" ht="33.75" customHeight="1" x14ac:dyDescent="0.2">
      <c r="A169" s="25" t="s">
        <v>217</v>
      </c>
      <c r="B169" s="50" t="s">
        <v>214</v>
      </c>
      <c r="C169" s="42">
        <v>251</v>
      </c>
      <c r="D169" s="30" t="s">
        <v>217</v>
      </c>
      <c r="E169" s="25" t="s">
        <v>218</v>
      </c>
      <c r="F169" s="34">
        <v>153</v>
      </c>
      <c r="G169" s="35">
        <f t="shared" si="110"/>
        <v>0.62195121951219512</v>
      </c>
      <c r="H169" s="36">
        <v>36</v>
      </c>
      <c r="I169" s="35">
        <f t="shared" si="111"/>
        <v>0.14634146341463414</v>
      </c>
      <c r="J169" s="36">
        <v>19</v>
      </c>
      <c r="K169" s="35">
        <f t="shared" si="112"/>
        <v>7.7235772357723581E-2</v>
      </c>
      <c r="L169" s="34">
        <v>13</v>
      </c>
      <c r="M169" s="35">
        <f t="shared" si="113"/>
        <v>5.2845528455284556E-2</v>
      </c>
      <c r="N169" s="34">
        <v>4</v>
      </c>
      <c r="O169" s="37">
        <f t="shared" si="114"/>
        <v>1.6260162601626018E-2</v>
      </c>
      <c r="P169" s="34">
        <v>6</v>
      </c>
      <c r="Q169" s="37">
        <f t="shared" si="115"/>
        <v>2.4390243902439025E-2</v>
      </c>
      <c r="R169" s="34">
        <v>15</v>
      </c>
      <c r="S169" s="37">
        <f t="shared" si="116"/>
        <v>6.097560975609756E-2</v>
      </c>
      <c r="T169" s="38">
        <f t="shared" si="117"/>
        <v>246</v>
      </c>
      <c r="U169" s="34">
        <v>3</v>
      </c>
      <c r="V169" s="37">
        <f t="shared" si="118"/>
        <v>1.1952191235059761E-2</v>
      </c>
      <c r="W169" s="34">
        <v>2</v>
      </c>
      <c r="X169" s="37">
        <f t="shared" si="119"/>
        <v>7.9681274900398405E-3</v>
      </c>
    </row>
    <row r="170" spans="1:24" ht="33.75" customHeight="1" x14ac:dyDescent="0.2">
      <c r="A170" s="25" t="s">
        <v>219</v>
      </c>
      <c r="B170" s="50" t="s">
        <v>214</v>
      </c>
      <c r="C170" s="42">
        <v>200</v>
      </c>
      <c r="D170" s="30" t="s">
        <v>219</v>
      </c>
      <c r="E170" s="25" t="s">
        <v>220</v>
      </c>
      <c r="F170" s="34">
        <v>140</v>
      </c>
      <c r="G170" s="35">
        <f t="shared" si="110"/>
        <v>0.72538860103626945</v>
      </c>
      <c r="H170" s="36">
        <v>20</v>
      </c>
      <c r="I170" s="35">
        <f t="shared" si="111"/>
        <v>0.10362694300518134</v>
      </c>
      <c r="J170" s="36">
        <v>7</v>
      </c>
      <c r="K170" s="35">
        <f t="shared" si="112"/>
        <v>3.6269430051813469E-2</v>
      </c>
      <c r="L170" s="34">
        <v>5</v>
      </c>
      <c r="M170" s="35">
        <f t="shared" si="113"/>
        <v>2.5906735751295335E-2</v>
      </c>
      <c r="N170" s="34">
        <v>6</v>
      </c>
      <c r="O170" s="37">
        <f t="shared" si="114"/>
        <v>3.1088082901554404E-2</v>
      </c>
      <c r="P170" s="34">
        <v>7</v>
      </c>
      <c r="Q170" s="37">
        <f t="shared" si="115"/>
        <v>3.6269430051813469E-2</v>
      </c>
      <c r="R170" s="34">
        <v>8</v>
      </c>
      <c r="S170" s="37">
        <f t="shared" si="116"/>
        <v>4.145077720207254E-2</v>
      </c>
      <c r="T170" s="38">
        <f t="shared" si="117"/>
        <v>193</v>
      </c>
      <c r="U170" s="34">
        <v>4</v>
      </c>
      <c r="V170" s="37">
        <f t="shared" si="118"/>
        <v>0.02</v>
      </c>
      <c r="W170" s="34">
        <v>3</v>
      </c>
      <c r="X170" s="37">
        <f t="shared" si="119"/>
        <v>1.4999999999999999E-2</v>
      </c>
    </row>
    <row r="171" spans="1:24" ht="33.75" customHeight="1" x14ac:dyDescent="0.2">
      <c r="A171" s="25" t="s">
        <v>221</v>
      </c>
      <c r="B171" s="50" t="s">
        <v>214</v>
      </c>
      <c r="C171" s="42">
        <v>464</v>
      </c>
      <c r="D171" s="30" t="s">
        <v>221</v>
      </c>
      <c r="E171" s="25" t="s">
        <v>222</v>
      </c>
      <c r="F171" s="34">
        <v>243</v>
      </c>
      <c r="G171" s="35">
        <f t="shared" si="110"/>
        <v>0.52826086956521734</v>
      </c>
      <c r="H171" s="36">
        <v>25</v>
      </c>
      <c r="I171" s="35">
        <f t="shared" si="111"/>
        <v>5.434782608695652E-2</v>
      </c>
      <c r="J171" s="36">
        <v>11</v>
      </c>
      <c r="K171" s="35">
        <f t="shared" si="112"/>
        <v>2.391304347826087E-2</v>
      </c>
      <c r="L171" s="34">
        <v>52</v>
      </c>
      <c r="M171" s="35">
        <f t="shared" si="113"/>
        <v>0.11304347826086956</v>
      </c>
      <c r="N171" s="34">
        <v>2</v>
      </c>
      <c r="O171" s="37">
        <f t="shared" si="114"/>
        <v>4.3478260869565218E-3</v>
      </c>
      <c r="P171" s="34">
        <v>1</v>
      </c>
      <c r="Q171" s="37">
        <f t="shared" si="115"/>
        <v>2.1739130434782609E-3</v>
      </c>
      <c r="R171" s="34">
        <v>126</v>
      </c>
      <c r="S171" s="37">
        <f t="shared" si="116"/>
        <v>0.27391304347826084</v>
      </c>
      <c r="T171" s="38">
        <f t="shared" si="117"/>
        <v>460</v>
      </c>
      <c r="U171" s="34">
        <v>3</v>
      </c>
      <c r="V171" s="37">
        <f t="shared" si="118"/>
        <v>6.4655172413793103E-3</v>
      </c>
      <c r="W171" s="34">
        <v>1</v>
      </c>
      <c r="X171" s="37">
        <f t="shared" si="119"/>
        <v>2.1551724137931034E-3</v>
      </c>
    </row>
    <row r="172" spans="1:24" ht="33.75" customHeight="1" x14ac:dyDescent="0.2">
      <c r="A172" s="25" t="s">
        <v>223</v>
      </c>
      <c r="B172" s="50" t="s">
        <v>214</v>
      </c>
      <c r="C172" s="42">
        <v>347</v>
      </c>
      <c r="D172" s="30" t="s">
        <v>223</v>
      </c>
      <c r="E172" s="25" t="s">
        <v>224</v>
      </c>
      <c r="F172" s="34">
        <v>239</v>
      </c>
      <c r="G172" s="35">
        <f t="shared" si="110"/>
        <v>0.69679300291545188</v>
      </c>
      <c r="H172" s="36">
        <v>36</v>
      </c>
      <c r="I172" s="35">
        <f t="shared" si="111"/>
        <v>0.10495626822157435</v>
      </c>
      <c r="J172" s="36">
        <v>16</v>
      </c>
      <c r="K172" s="35">
        <f t="shared" si="112"/>
        <v>4.6647230320699708E-2</v>
      </c>
      <c r="L172" s="34">
        <v>30</v>
      </c>
      <c r="M172" s="35">
        <f t="shared" si="113"/>
        <v>8.7463556851311949E-2</v>
      </c>
      <c r="N172" s="34">
        <v>1</v>
      </c>
      <c r="O172" s="37">
        <f t="shared" si="114"/>
        <v>2.9154518950437317E-3</v>
      </c>
      <c r="P172" s="34">
        <v>6</v>
      </c>
      <c r="Q172" s="37">
        <f t="shared" si="115"/>
        <v>1.7492711370262391E-2</v>
      </c>
      <c r="R172" s="34">
        <v>15</v>
      </c>
      <c r="S172" s="37">
        <f t="shared" si="116"/>
        <v>4.3731778425655975E-2</v>
      </c>
      <c r="T172" s="38">
        <f t="shared" si="117"/>
        <v>343</v>
      </c>
      <c r="U172" s="34">
        <v>0</v>
      </c>
      <c r="V172" s="37">
        <f t="shared" si="118"/>
        <v>0</v>
      </c>
      <c r="W172" s="34">
        <v>4</v>
      </c>
      <c r="X172" s="37">
        <f t="shared" si="119"/>
        <v>1.1527377521613832E-2</v>
      </c>
    </row>
    <row r="173" spans="1:24" ht="33.75" customHeight="1" x14ac:dyDescent="0.2">
      <c r="A173" s="25" t="s">
        <v>225</v>
      </c>
      <c r="B173" s="50" t="s">
        <v>214</v>
      </c>
      <c r="C173" s="42">
        <v>175</v>
      </c>
      <c r="D173" s="30" t="s">
        <v>225</v>
      </c>
      <c r="E173" s="25" t="s">
        <v>226</v>
      </c>
      <c r="F173" s="34">
        <v>124</v>
      </c>
      <c r="G173" s="35">
        <f t="shared" si="110"/>
        <v>0.70857142857142852</v>
      </c>
      <c r="H173" s="36">
        <v>15</v>
      </c>
      <c r="I173" s="35">
        <f t="shared" si="111"/>
        <v>8.5714285714285715E-2</v>
      </c>
      <c r="J173" s="36">
        <v>4</v>
      </c>
      <c r="K173" s="35">
        <f t="shared" si="112"/>
        <v>2.2857142857142857E-2</v>
      </c>
      <c r="L173" s="34">
        <v>9</v>
      </c>
      <c r="M173" s="35">
        <f t="shared" si="113"/>
        <v>5.1428571428571428E-2</v>
      </c>
      <c r="N173" s="34">
        <v>1</v>
      </c>
      <c r="O173" s="37">
        <f t="shared" si="114"/>
        <v>5.7142857142857143E-3</v>
      </c>
      <c r="P173" s="34">
        <v>6</v>
      </c>
      <c r="Q173" s="37">
        <f t="shared" si="115"/>
        <v>3.4285714285714287E-2</v>
      </c>
      <c r="R173" s="34">
        <v>16</v>
      </c>
      <c r="S173" s="37">
        <f t="shared" si="116"/>
        <v>9.1428571428571428E-2</v>
      </c>
      <c r="T173" s="38">
        <f t="shared" si="117"/>
        <v>175</v>
      </c>
      <c r="U173" s="34">
        <v>0</v>
      </c>
      <c r="V173" s="37">
        <f t="shared" si="118"/>
        <v>0</v>
      </c>
      <c r="W173" s="34">
        <v>0</v>
      </c>
      <c r="X173" s="37">
        <f t="shared" si="119"/>
        <v>0</v>
      </c>
    </row>
    <row r="174" spans="1:24" ht="33.75" customHeight="1" x14ac:dyDescent="0.2">
      <c r="A174" s="25" t="s">
        <v>227</v>
      </c>
      <c r="B174" s="50" t="s">
        <v>214</v>
      </c>
      <c r="C174" s="42">
        <v>342</v>
      </c>
      <c r="D174" s="30" t="s">
        <v>227</v>
      </c>
      <c r="E174" s="25" t="s">
        <v>228</v>
      </c>
      <c r="F174" s="34">
        <v>256</v>
      </c>
      <c r="G174" s="35">
        <f t="shared" si="110"/>
        <v>0.75294117647058822</v>
      </c>
      <c r="H174" s="36">
        <v>33</v>
      </c>
      <c r="I174" s="35">
        <f t="shared" si="111"/>
        <v>9.7058823529411767E-2</v>
      </c>
      <c r="J174" s="36">
        <v>13</v>
      </c>
      <c r="K174" s="35">
        <f t="shared" si="112"/>
        <v>3.8235294117647062E-2</v>
      </c>
      <c r="L174" s="34">
        <v>10</v>
      </c>
      <c r="M174" s="35">
        <f t="shared" si="113"/>
        <v>2.9411764705882353E-2</v>
      </c>
      <c r="N174" s="34">
        <v>3</v>
      </c>
      <c r="O174" s="37">
        <f t="shared" si="114"/>
        <v>8.8235294117647058E-3</v>
      </c>
      <c r="P174" s="34">
        <v>15</v>
      </c>
      <c r="Q174" s="37">
        <f t="shared" si="115"/>
        <v>4.4117647058823532E-2</v>
      </c>
      <c r="R174" s="34">
        <v>10</v>
      </c>
      <c r="S174" s="37">
        <f t="shared" si="116"/>
        <v>2.9411764705882353E-2</v>
      </c>
      <c r="T174" s="38">
        <f t="shared" si="117"/>
        <v>340</v>
      </c>
      <c r="U174" s="34">
        <v>2</v>
      </c>
      <c r="V174" s="37">
        <f t="shared" si="118"/>
        <v>5.8479532163742687E-3</v>
      </c>
      <c r="W174" s="34">
        <v>0</v>
      </c>
      <c r="X174" s="37">
        <f t="shared" si="119"/>
        <v>0</v>
      </c>
    </row>
    <row r="175" spans="1:24" ht="33.75" customHeight="1" x14ac:dyDescent="0.2">
      <c r="A175" s="25" t="s">
        <v>229</v>
      </c>
      <c r="B175" s="50" t="s">
        <v>214</v>
      </c>
      <c r="C175" s="42">
        <v>504</v>
      </c>
      <c r="D175" s="30" t="s">
        <v>229</v>
      </c>
      <c r="E175" s="25" t="s">
        <v>230</v>
      </c>
      <c r="F175" s="34">
        <v>308</v>
      </c>
      <c r="G175" s="35">
        <f t="shared" si="110"/>
        <v>0.66094420600858372</v>
      </c>
      <c r="H175" s="36">
        <v>20</v>
      </c>
      <c r="I175" s="35">
        <f t="shared" si="111"/>
        <v>4.2918454935622317E-2</v>
      </c>
      <c r="J175" s="36">
        <v>35</v>
      </c>
      <c r="K175" s="35">
        <f t="shared" si="112"/>
        <v>7.5107296137339061E-2</v>
      </c>
      <c r="L175" s="34">
        <v>60</v>
      </c>
      <c r="M175" s="35">
        <f t="shared" si="113"/>
        <v>0.12875536480686695</v>
      </c>
      <c r="N175" s="34">
        <v>9</v>
      </c>
      <c r="O175" s="37">
        <f t="shared" si="114"/>
        <v>1.9313304721030045E-2</v>
      </c>
      <c r="P175" s="34">
        <v>9</v>
      </c>
      <c r="Q175" s="37">
        <f t="shared" si="115"/>
        <v>1.9313304721030045E-2</v>
      </c>
      <c r="R175" s="34">
        <v>25</v>
      </c>
      <c r="S175" s="37">
        <f t="shared" si="116"/>
        <v>5.3648068669527899E-2</v>
      </c>
      <c r="T175" s="38">
        <f t="shared" si="117"/>
        <v>466</v>
      </c>
      <c r="U175" s="34">
        <v>27</v>
      </c>
      <c r="V175" s="37">
        <f t="shared" si="118"/>
        <v>5.3571428571428568E-2</v>
      </c>
      <c r="W175" s="34">
        <v>11</v>
      </c>
      <c r="X175" s="37">
        <f t="shared" si="119"/>
        <v>2.1825396825396824E-2</v>
      </c>
    </row>
    <row r="176" spans="1:24" ht="33.75" customHeight="1" x14ac:dyDescent="0.2">
      <c r="A176" s="25" t="s">
        <v>231</v>
      </c>
      <c r="B176" s="50" t="s">
        <v>214</v>
      </c>
      <c r="C176" s="42">
        <v>138</v>
      </c>
      <c r="D176" s="30" t="s">
        <v>231</v>
      </c>
      <c r="E176" s="25" t="s">
        <v>232</v>
      </c>
      <c r="F176" s="34">
        <v>51</v>
      </c>
      <c r="G176" s="35">
        <f t="shared" si="110"/>
        <v>0.38345864661654133</v>
      </c>
      <c r="H176" s="36">
        <v>15</v>
      </c>
      <c r="I176" s="35">
        <f t="shared" si="111"/>
        <v>0.11278195488721804</v>
      </c>
      <c r="J176" s="36">
        <v>5</v>
      </c>
      <c r="K176" s="35">
        <f t="shared" si="112"/>
        <v>3.7593984962406013E-2</v>
      </c>
      <c r="L176" s="34">
        <v>6</v>
      </c>
      <c r="M176" s="35">
        <f t="shared" si="113"/>
        <v>4.5112781954887216E-2</v>
      </c>
      <c r="N176" s="34">
        <v>1</v>
      </c>
      <c r="O176" s="37">
        <f t="shared" si="114"/>
        <v>7.5187969924812026E-3</v>
      </c>
      <c r="P176" s="34">
        <v>1</v>
      </c>
      <c r="Q176" s="37">
        <f t="shared" si="115"/>
        <v>7.5187969924812026E-3</v>
      </c>
      <c r="R176" s="34">
        <v>54</v>
      </c>
      <c r="S176" s="37">
        <f t="shared" si="116"/>
        <v>0.40601503759398494</v>
      </c>
      <c r="T176" s="38">
        <f t="shared" si="117"/>
        <v>133</v>
      </c>
      <c r="U176" s="34">
        <v>2</v>
      </c>
      <c r="V176" s="37">
        <f t="shared" si="118"/>
        <v>1.4492753623188406E-2</v>
      </c>
      <c r="W176" s="34">
        <v>3</v>
      </c>
      <c r="X176" s="37">
        <f t="shared" si="119"/>
        <v>2.1739130434782608E-2</v>
      </c>
    </row>
    <row r="177" spans="1:24" s="3" customFormat="1" ht="20" hidden="1" customHeight="1" x14ac:dyDescent="0.2">
      <c r="A177" s="2"/>
      <c r="B177" s="6"/>
      <c r="C177" s="15"/>
      <c r="D177" s="10"/>
      <c r="E177" s="6"/>
      <c r="F177" s="5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57">
        <v>248</v>
      </c>
      <c r="U177" s="55"/>
      <c r="V177" s="6"/>
      <c r="W177" s="6"/>
      <c r="X177" s="6"/>
    </row>
    <row r="178" spans="1:24" s="3" customFormat="1" ht="20" hidden="1" customHeight="1" x14ac:dyDescent="0.2">
      <c r="A178" s="2"/>
      <c r="B178" s="2"/>
      <c r="C178" s="13"/>
      <c r="D178" s="7"/>
      <c r="E178" s="2"/>
      <c r="F178" s="1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17">
        <v>3737</v>
      </c>
      <c r="U178" s="11"/>
      <c r="V178" s="2"/>
      <c r="W178" s="2"/>
      <c r="X178" s="2"/>
    </row>
    <row r="179" spans="1:24" s="3" customFormat="1" ht="20" hidden="1" customHeight="1" x14ac:dyDescent="0.2">
      <c r="A179" s="1" t="s">
        <v>233</v>
      </c>
      <c r="B179" s="1"/>
      <c r="C179" s="12"/>
      <c r="D179" s="1"/>
      <c r="E179" s="1"/>
      <c r="F179" s="1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16">
        <v>345</v>
      </c>
      <c r="U179" s="11"/>
      <c r="V179" s="2"/>
      <c r="W179" s="2"/>
      <c r="X179" s="2"/>
    </row>
    <row r="180" spans="1:24" s="3" customFormat="1" ht="20" hidden="1" customHeight="1" x14ac:dyDescent="0.2">
      <c r="A180" s="4" t="s">
        <v>2</v>
      </c>
      <c r="B180" s="4"/>
      <c r="C180" s="13"/>
      <c r="D180" s="8" t="s">
        <v>2</v>
      </c>
      <c r="E180" s="4" t="s">
        <v>3</v>
      </c>
      <c r="F180" s="1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16">
        <v>233</v>
      </c>
      <c r="U180" s="11"/>
      <c r="V180" s="2"/>
      <c r="W180" s="2"/>
      <c r="X180" s="2"/>
    </row>
    <row r="181" spans="1:24" s="43" customFormat="1" ht="20" customHeight="1" x14ac:dyDescent="0.2">
      <c r="A181" s="39"/>
      <c r="B181" s="19" t="s">
        <v>378</v>
      </c>
      <c r="C181" s="20">
        <f>SUBTOTAL(9,C166:C180)</f>
        <v>2731</v>
      </c>
      <c r="D181" s="19"/>
      <c r="E181" s="19" t="s">
        <v>370</v>
      </c>
      <c r="F181" s="20">
        <f>SUBTOTAL(9,F166:F180)</f>
        <v>1699</v>
      </c>
      <c r="G181" s="21">
        <f>((F181)/C181)</f>
        <v>0.6221164408641523</v>
      </c>
      <c r="H181" s="20">
        <f t="shared" ref="H181:W181" si="120">SUBTOTAL(9,H166:H180)</f>
        <v>231</v>
      </c>
      <c r="I181" s="21">
        <f>((H181)/C181)</f>
        <v>8.4584401318198457E-2</v>
      </c>
      <c r="J181" s="20">
        <f t="shared" si="120"/>
        <v>137</v>
      </c>
      <c r="K181" s="21">
        <f>((J181)/C181)</f>
        <v>5.0164774807762727E-2</v>
      </c>
      <c r="L181" s="20">
        <f t="shared" si="120"/>
        <v>201</v>
      </c>
      <c r="M181" s="21">
        <f>((L181)/C181)</f>
        <v>7.3599414134016841E-2</v>
      </c>
      <c r="N181" s="20">
        <f t="shared" si="120"/>
        <v>30</v>
      </c>
      <c r="O181" s="22">
        <f>((N181)/C181)</f>
        <v>1.0984987184181618E-2</v>
      </c>
      <c r="P181" s="20">
        <f t="shared" si="120"/>
        <v>55</v>
      </c>
      <c r="Q181" s="22">
        <f>((P181)/C181)</f>
        <v>2.0139143170999633E-2</v>
      </c>
      <c r="R181" s="20">
        <f t="shared" si="120"/>
        <v>298</v>
      </c>
      <c r="S181" s="22">
        <f>((R181)/C181)</f>
        <v>0.10911753936287075</v>
      </c>
      <c r="T181" s="23">
        <f>(F181+H181+J181+L181+N181+P181+R181)</f>
        <v>2651</v>
      </c>
      <c r="U181" s="20">
        <f t="shared" si="120"/>
        <v>51</v>
      </c>
      <c r="V181" s="22">
        <f t="shared" ref="V181" si="121">((U181)/C181)</f>
        <v>1.8674478213108751E-2</v>
      </c>
      <c r="W181" s="20">
        <f t="shared" si="120"/>
        <v>29</v>
      </c>
      <c r="X181" s="22">
        <f t="shared" ref="X181" si="122">((W181)/C181)</f>
        <v>1.0618820944708897E-2</v>
      </c>
    </row>
    <row r="182" spans="1:24" ht="33.75" customHeight="1" x14ac:dyDescent="0.2">
      <c r="A182" s="25" t="s">
        <v>234</v>
      </c>
      <c r="B182" s="50" t="s">
        <v>233</v>
      </c>
      <c r="C182" s="42">
        <v>86</v>
      </c>
      <c r="D182" s="30" t="s">
        <v>234</v>
      </c>
      <c r="E182" s="25" t="s">
        <v>235</v>
      </c>
      <c r="F182" s="34">
        <v>53</v>
      </c>
      <c r="G182" s="35">
        <f t="shared" ref="G182:G193" si="123">((F182)/T182)</f>
        <v>0.63855421686746983</v>
      </c>
      <c r="H182" s="36">
        <v>5</v>
      </c>
      <c r="I182" s="35">
        <f t="shared" ref="I182:I193" si="124">((H182)/T182)</f>
        <v>6.0240963855421686E-2</v>
      </c>
      <c r="J182" s="36">
        <v>2</v>
      </c>
      <c r="K182" s="35">
        <f t="shared" ref="K182:K193" si="125">((J182)/T182)</f>
        <v>2.4096385542168676E-2</v>
      </c>
      <c r="L182" s="34">
        <v>7</v>
      </c>
      <c r="M182" s="35">
        <f t="shared" ref="M182:M193" si="126">((L182)/T182)</f>
        <v>8.4337349397590355E-2</v>
      </c>
      <c r="N182" s="34">
        <v>2</v>
      </c>
      <c r="O182" s="37">
        <f t="shared" ref="O182:O193" si="127">((N182)/T182)</f>
        <v>2.4096385542168676E-2</v>
      </c>
      <c r="P182" s="34">
        <v>8</v>
      </c>
      <c r="Q182" s="37">
        <f t="shared" ref="Q182:Q193" si="128">((P182)/T182)</f>
        <v>9.6385542168674704E-2</v>
      </c>
      <c r="R182" s="34">
        <v>6</v>
      </c>
      <c r="S182" s="37">
        <f t="shared" ref="S182:S193" si="129">((R182)/T182)</f>
        <v>7.2289156626506021E-2</v>
      </c>
      <c r="T182" s="38">
        <f t="shared" ref="T182:T193" si="130">SUBTOTAL(9,F182,H182,J182,L182,N182,P182,R182)</f>
        <v>83</v>
      </c>
      <c r="U182" s="34">
        <v>1</v>
      </c>
      <c r="V182" s="37">
        <f t="shared" ref="V182:V193" si="131">((U182)/C182)</f>
        <v>1.1627906976744186E-2</v>
      </c>
      <c r="W182" s="34">
        <v>2</v>
      </c>
      <c r="X182" s="37">
        <f t="shared" ref="X182:X193" si="132">((W182)/C182)</f>
        <v>2.3255813953488372E-2</v>
      </c>
    </row>
    <row r="183" spans="1:24" ht="33.75" customHeight="1" x14ac:dyDescent="0.2">
      <c r="A183" s="25" t="s">
        <v>236</v>
      </c>
      <c r="B183" s="50" t="s">
        <v>233</v>
      </c>
      <c r="C183" s="42">
        <v>502</v>
      </c>
      <c r="D183" s="30" t="s">
        <v>236</v>
      </c>
      <c r="E183" s="25" t="s">
        <v>237</v>
      </c>
      <c r="F183" s="34">
        <v>330</v>
      </c>
      <c r="G183" s="35">
        <f t="shared" si="123"/>
        <v>0.65737051792828682</v>
      </c>
      <c r="H183" s="36">
        <v>26</v>
      </c>
      <c r="I183" s="35">
        <f t="shared" si="124"/>
        <v>5.1792828685258967E-2</v>
      </c>
      <c r="J183" s="36">
        <v>22</v>
      </c>
      <c r="K183" s="35">
        <f t="shared" si="125"/>
        <v>4.3824701195219126E-2</v>
      </c>
      <c r="L183" s="34">
        <v>37</v>
      </c>
      <c r="M183" s="35">
        <f t="shared" si="126"/>
        <v>7.370517928286853E-2</v>
      </c>
      <c r="N183" s="34">
        <v>7</v>
      </c>
      <c r="O183" s="37">
        <f t="shared" si="127"/>
        <v>1.3944223107569721E-2</v>
      </c>
      <c r="P183" s="34">
        <v>34</v>
      </c>
      <c r="Q183" s="37">
        <f t="shared" si="128"/>
        <v>6.7729083665338641E-2</v>
      </c>
      <c r="R183" s="34">
        <v>46</v>
      </c>
      <c r="S183" s="37">
        <f t="shared" si="129"/>
        <v>9.1633466135458169E-2</v>
      </c>
      <c r="T183" s="38">
        <f t="shared" si="130"/>
        <v>502</v>
      </c>
      <c r="U183" s="34">
        <v>0</v>
      </c>
      <c r="V183" s="37">
        <f t="shared" si="131"/>
        <v>0</v>
      </c>
      <c r="W183" s="34">
        <v>0</v>
      </c>
      <c r="X183" s="37">
        <f t="shared" si="132"/>
        <v>0</v>
      </c>
    </row>
    <row r="184" spans="1:24" ht="33.75" customHeight="1" x14ac:dyDescent="0.2">
      <c r="A184" s="25" t="s">
        <v>238</v>
      </c>
      <c r="B184" s="50" t="s">
        <v>233</v>
      </c>
      <c r="C184" s="42">
        <v>392</v>
      </c>
      <c r="D184" s="30" t="s">
        <v>238</v>
      </c>
      <c r="E184" s="25" t="s">
        <v>237</v>
      </c>
      <c r="F184" s="34">
        <v>242</v>
      </c>
      <c r="G184" s="35">
        <f t="shared" si="123"/>
        <v>0.6797752808988764</v>
      </c>
      <c r="H184" s="36">
        <v>33</v>
      </c>
      <c r="I184" s="35">
        <f t="shared" si="124"/>
        <v>9.269662921348315E-2</v>
      </c>
      <c r="J184" s="36">
        <v>16</v>
      </c>
      <c r="K184" s="35">
        <f t="shared" si="125"/>
        <v>4.49438202247191E-2</v>
      </c>
      <c r="L184" s="34">
        <v>13</v>
      </c>
      <c r="M184" s="35">
        <f t="shared" si="126"/>
        <v>3.6516853932584269E-2</v>
      </c>
      <c r="N184" s="34">
        <v>3</v>
      </c>
      <c r="O184" s="37">
        <f t="shared" si="127"/>
        <v>8.4269662921348312E-3</v>
      </c>
      <c r="P184" s="34">
        <v>18</v>
      </c>
      <c r="Q184" s="37">
        <f t="shared" si="128"/>
        <v>5.0561797752808987E-2</v>
      </c>
      <c r="R184" s="34">
        <v>31</v>
      </c>
      <c r="S184" s="37">
        <f t="shared" si="129"/>
        <v>8.7078651685393263E-2</v>
      </c>
      <c r="T184" s="38">
        <f t="shared" si="130"/>
        <v>356</v>
      </c>
      <c r="U184" s="34">
        <v>24</v>
      </c>
      <c r="V184" s="37">
        <f t="shared" si="131"/>
        <v>6.1224489795918366E-2</v>
      </c>
      <c r="W184" s="34">
        <v>12</v>
      </c>
      <c r="X184" s="37">
        <f t="shared" si="132"/>
        <v>3.0612244897959183E-2</v>
      </c>
    </row>
    <row r="185" spans="1:24" ht="33.75" customHeight="1" x14ac:dyDescent="0.2">
      <c r="A185" s="25" t="s">
        <v>239</v>
      </c>
      <c r="B185" s="50" t="s">
        <v>233</v>
      </c>
      <c r="C185" s="42">
        <v>284</v>
      </c>
      <c r="D185" s="30" t="s">
        <v>239</v>
      </c>
      <c r="E185" s="25" t="s">
        <v>240</v>
      </c>
      <c r="F185" s="34">
        <v>163</v>
      </c>
      <c r="G185" s="35">
        <f t="shared" si="123"/>
        <v>0.60820895522388063</v>
      </c>
      <c r="H185" s="36">
        <v>7</v>
      </c>
      <c r="I185" s="35">
        <f t="shared" si="124"/>
        <v>2.6119402985074626E-2</v>
      </c>
      <c r="J185" s="36">
        <v>6</v>
      </c>
      <c r="K185" s="35">
        <f t="shared" si="125"/>
        <v>2.2388059701492536E-2</v>
      </c>
      <c r="L185" s="34">
        <v>21</v>
      </c>
      <c r="M185" s="35">
        <f t="shared" si="126"/>
        <v>7.8358208955223885E-2</v>
      </c>
      <c r="N185" s="34">
        <v>5</v>
      </c>
      <c r="O185" s="37">
        <f t="shared" si="127"/>
        <v>1.8656716417910446E-2</v>
      </c>
      <c r="P185" s="34">
        <v>17</v>
      </c>
      <c r="Q185" s="37">
        <f t="shared" si="128"/>
        <v>6.3432835820895525E-2</v>
      </c>
      <c r="R185" s="34">
        <v>49</v>
      </c>
      <c r="S185" s="37">
        <f t="shared" si="129"/>
        <v>0.18283582089552239</v>
      </c>
      <c r="T185" s="38">
        <f t="shared" si="130"/>
        <v>268</v>
      </c>
      <c r="U185" s="34">
        <v>13</v>
      </c>
      <c r="V185" s="37">
        <f t="shared" si="131"/>
        <v>4.5774647887323945E-2</v>
      </c>
      <c r="W185" s="34">
        <v>3</v>
      </c>
      <c r="X185" s="37">
        <f t="shared" si="132"/>
        <v>1.0563380281690141E-2</v>
      </c>
    </row>
    <row r="186" spans="1:24" ht="33.75" customHeight="1" x14ac:dyDescent="0.2">
      <c r="A186" s="25" t="s">
        <v>241</v>
      </c>
      <c r="B186" s="50" t="s">
        <v>233</v>
      </c>
      <c r="C186" s="42">
        <v>128</v>
      </c>
      <c r="D186" s="30" t="s">
        <v>241</v>
      </c>
      <c r="E186" s="25" t="s">
        <v>242</v>
      </c>
      <c r="F186" s="34">
        <v>82</v>
      </c>
      <c r="G186" s="35">
        <f t="shared" si="123"/>
        <v>0.640625</v>
      </c>
      <c r="H186" s="36">
        <v>17</v>
      </c>
      <c r="I186" s="35">
        <f t="shared" si="124"/>
        <v>0.1328125</v>
      </c>
      <c r="J186" s="36">
        <v>8</v>
      </c>
      <c r="K186" s="35">
        <f t="shared" si="125"/>
        <v>6.25E-2</v>
      </c>
      <c r="L186" s="34">
        <v>8</v>
      </c>
      <c r="M186" s="35">
        <f t="shared" si="126"/>
        <v>6.25E-2</v>
      </c>
      <c r="N186" s="34">
        <v>3</v>
      </c>
      <c r="O186" s="37">
        <f t="shared" si="127"/>
        <v>2.34375E-2</v>
      </c>
      <c r="P186" s="34">
        <v>3</v>
      </c>
      <c r="Q186" s="37">
        <f t="shared" si="128"/>
        <v>2.34375E-2</v>
      </c>
      <c r="R186" s="34">
        <v>7</v>
      </c>
      <c r="S186" s="37">
        <f t="shared" si="129"/>
        <v>5.46875E-2</v>
      </c>
      <c r="T186" s="38">
        <f t="shared" si="130"/>
        <v>128</v>
      </c>
      <c r="U186" s="34">
        <v>0</v>
      </c>
      <c r="V186" s="37">
        <f t="shared" si="131"/>
        <v>0</v>
      </c>
      <c r="W186" s="34">
        <v>0</v>
      </c>
      <c r="X186" s="37">
        <f t="shared" si="132"/>
        <v>0</v>
      </c>
    </row>
    <row r="187" spans="1:24" ht="33.75" customHeight="1" x14ac:dyDescent="0.2">
      <c r="A187" s="25" t="s">
        <v>243</v>
      </c>
      <c r="B187" s="50" t="s">
        <v>233</v>
      </c>
      <c r="C187" s="42">
        <v>257</v>
      </c>
      <c r="D187" s="30" t="s">
        <v>243</v>
      </c>
      <c r="E187" s="25" t="s">
        <v>244</v>
      </c>
      <c r="F187" s="34">
        <v>191</v>
      </c>
      <c r="G187" s="35">
        <f t="shared" si="123"/>
        <v>0.80252100840336138</v>
      </c>
      <c r="H187" s="36">
        <v>7</v>
      </c>
      <c r="I187" s="35">
        <f t="shared" si="124"/>
        <v>2.9411764705882353E-2</v>
      </c>
      <c r="J187" s="36">
        <v>12</v>
      </c>
      <c r="K187" s="35">
        <f t="shared" si="125"/>
        <v>5.0420168067226892E-2</v>
      </c>
      <c r="L187" s="34">
        <v>10</v>
      </c>
      <c r="M187" s="35">
        <f t="shared" si="126"/>
        <v>4.2016806722689079E-2</v>
      </c>
      <c r="N187" s="34">
        <v>6</v>
      </c>
      <c r="O187" s="37">
        <f t="shared" si="127"/>
        <v>2.5210084033613446E-2</v>
      </c>
      <c r="P187" s="34">
        <v>4</v>
      </c>
      <c r="Q187" s="37">
        <f t="shared" si="128"/>
        <v>1.680672268907563E-2</v>
      </c>
      <c r="R187" s="34">
        <v>8</v>
      </c>
      <c r="S187" s="37">
        <f t="shared" si="129"/>
        <v>3.3613445378151259E-2</v>
      </c>
      <c r="T187" s="38">
        <f t="shared" si="130"/>
        <v>238</v>
      </c>
      <c r="U187" s="34">
        <v>16</v>
      </c>
      <c r="V187" s="37">
        <f t="shared" si="131"/>
        <v>6.2256809338521402E-2</v>
      </c>
      <c r="W187" s="34">
        <v>3</v>
      </c>
      <c r="X187" s="37">
        <f t="shared" si="132"/>
        <v>1.1673151750972763E-2</v>
      </c>
    </row>
    <row r="188" spans="1:24" ht="33.75" customHeight="1" x14ac:dyDescent="0.2">
      <c r="A188" s="25" t="s">
        <v>245</v>
      </c>
      <c r="B188" s="50" t="s">
        <v>233</v>
      </c>
      <c r="C188" s="42">
        <v>235</v>
      </c>
      <c r="D188" s="30" t="s">
        <v>245</v>
      </c>
      <c r="E188" s="25" t="s">
        <v>246</v>
      </c>
      <c r="F188" s="34">
        <v>173</v>
      </c>
      <c r="G188" s="35">
        <f t="shared" si="123"/>
        <v>0.75877192982456143</v>
      </c>
      <c r="H188" s="36">
        <v>18</v>
      </c>
      <c r="I188" s="35">
        <f t="shared" si="124"/>
        <v>7.8947368421052627E-2</v>
      </c>
      <c r="J188" s="36">
        <v>10</v>
      </c>
      <c r="K188" s="35">
        <f t="shared" si="125"/>
        <v>4.3859649122807015E-2</v>
      </c>
      <c r="L188" s="34">
        <v>12</v>
      </c>
      <c r="M188" s="35">
        <f t="shared" si="126"/>
        <v>5.2631578947368418E-2</v>
      </c>
      <c r="N188" s="34">
        <v>1</v>
      </c>
      <c r="O188" s="37">
        <f t="shared" si="127"/>
        <v>4.3859649122807015E-3</v>
      </c>
      <c r="P188" s="34">
        <v>8</v>
      </c>
      <c r="Q188" s="37">
        <f t="shared" si="128"/>
        <v>3.5087719298245612E-2</v>
      </c>
      <c r="R188" s="34">
        <v>6</v>
      </c>
      <c r="S188" s="37">
        <f t="shared" si="129"/>
        <v>2.6315789473684209E-2</v>
      </c>
      <c r="T188" s="38">
        <f t="shared" si="130"/>
        <v>228</v>
      </c>
      <c r="U188" s="34">
        <v>5</v>
      </c>
      <c r="V188" s="37">
        <f t="shared" si="131"/>
        <v>2.1276595744680851E-2</v>
      </c>
      <c r="W188" s="34">
        <v>2</v>
      </c>
      <c r="X188" s="37">
        <f t="shared" si="132"/>
        <v>8.5106382978723406E-3</v>
      </c>
    </row>
    <row r="189" spans="1:24" ht="33.75" customHeight="1" x14ac:dyDescent="0.2">
      <c r="A189" s="25" t="s">
        <v>247</v>
      </c>
      <c r="B189" s="50" t="s">
        <v>233</v>
      </c>
      <c r="C189" s="42">
        <v>237</v>
      </c>
      <c r="D189" s="30" t="s">
        <v>247</v>
      </c>
      <c r="E189" s="25" t="s">
        <v>248</v>
      </c>
      <c r="F189" s="34">
        <v>178</v>
      </c>
      <c r="G189" s="35">
        <f t="shared" si="123"/>
        <v>0.76394849785407726</v>
      </c>
      <c r="H189" s="36">
        <v>22</v>
      </c>
      <c r="I189" s="35">
        <f t="shared" si="124"/>
        <v>9.4420600858369105E-2</v>
      </c>
      <c r="J189" s="36">
        <v>3</v>
      </c>
      <c r="K189" s="35">
        <f t="shared" si="125"/>
        <v>1.2875536480686695E-2</v>
      </c>
      <c r="L189" s="34">
        <v>6</v>
      </c>
      <c r="M189" s="35">
        <f t="shared" si="126"/>
        <v>2.575107296137339E-2</v>
      </c>
      <c r="N189" s="34">
        <v>2</v>
      </c>
      <c r="O189" s="37">
        <f t="shared" si="127"/>
        <v>8.5836909871244635E-3</v>
      </c>
      <c r="P189" s="34">
        <v>3</v>
      </c>
      <c r="Q189" s="37">
        <f t="shared" si="128"/>
        <v>1.2875536480686695E-2</v>
      </c>
      <c r="R189" s="34">
        <v>19</v>
      </c>
      <c r="S189" s="37">
        <f t="shared" si="129"/>
        <v>8.15450643776824E-2</v>
      </c>
      <c r="T189" s="38">
        <f t="shared" si="130"/>
        <v>233</v>
      </c>
      <c r="U189" s="34">
        <v>4</v>
      </c>
      <c r="V189" s="37">
        <f t="shared" si="131"/>
        <v>1.6877637130801686E-2</v>
      </c>
      <c r="W189" s="34">
        <v>0</v>
      </c>
      <c r="X189" s="37">
        <f t="shared" si="132"/>
        <v>0</v>
      </c>
    </row>
    <row r="190" spans="1:24" ht="33.75" customHeight="1" x14ac:dyDescent="0.2">
      <c r="A190" s="25" t="s">
        <v>249</v>
      </c>
      <c r="B190" s="50" t="s">
        <v>233</v>
      </c>
      <c r="C190" s="42">
        <v>242</v>
      </c>
      <c r="D190" s="30" t="s">
        <v>249</v>
      </c>
      <c r="E190" s="25" t="s">
        <v>250</v>
      </c>
      <c r="F190" s="34">
        <v>172</v>
      </c>
      <c r="G190" s="35">
        <f t="shared" si="123"/>
        <v>0.74458874458874458</v>
      </c>
      <c r="H190" s="36">
        <v>10</v>
      </c>
      <c r="I190" s="35">
        <f t="shared" si="124"/>
        <v>4.3290043290043288E-2</v>
      </c>
      <c r="J190" s="36">
        <v>17</v>
      </c>
      <c r="K190" s="35">
        <f t="shared" si="125"/>
        <v>7.3593073593073599E-2</v>
      </c>
      <c r="L190" s="34">
        <v>14</v>
      </c>
      <c r="M190" s="35">
        <f t="shared" si="126"/>
        <v>6.0606060606060608E-2</v>
      </c>
      <c r="N190" s="34">
        <v>3</v>
      </c>
      <c r="O190" s="37">
        <f t="shared" si="127"/>
        <v>1.2987012987012988E-2</v>
      </c>
      <c r="P190" s="34">
        <v>8</v>
      </c>
      <c r="Q190" s="37">
        <f t="shared" si="128"/>
        <v>3.4632034632034632E-2</v>
      </c>
      <c r="R190" s="34">
        <v>7</v>
      </c>
      <c r="S190" s="37">
        <f t="shared" si="129"/>
        <v>3.0303030303030304E-2</v>
      </c>
      <c r="T190" s="38">
        <f t="shared" si="130"/>
        <v>231</v>
      </c>
      <c r="U190" s="34">
        <v>6</v>
      </c>
      <c r="V190" s="37">
        <f t="shared" si="131"/>
        <v>2.4793388429752067E-2</v>
      </c>
      <c r="W190" s="34">
        <v>5</v>
      </c>
      <c r="X190" s="37">
        <f t="shared" si="132"/>
        <v>2.0661157024793389E-2</v>
      </c>
    </row>
    <row r="191" spans="1:24" ht="33.75" customHeight="1" x14ac:dyDescent="0.2">
      <c r="A191" s="25" t="s">
        <v>251</v>
      </c>
      <c r="B191" s="50" t="s">
        <v>233</v>
      </c>
      <c r="C191" s="42">
        <v>182</v>
      </c>
      <c r="D191" s="30" t="s">
        <v>251</v>
      </c>
      <c r="E191" s="25" t="s">
        <v>248</v>
      </c>
      <c r="F191" s="34">
        <v>131</v>
      </c>
      <c r="G191" s="35">
        <f t="shared" si="123"/>
        <v>0.72777777777777775</v>
      </c>
      <c r="H191" s="36">
        <v>6</v>
      </c>
      <c r="I191" s="35">
        <f t="shared" si="124"/>
        <v>3.3333333333333333E-2</v>
      </c>
      <c r="J191" s="36">
        <v>3</v>
      </c>
      <c r="K191" s="35">
        <f t="shared" si="125"/>
        <v>1.6666666666666666E-2</v>
      </c>
      <c r="L191" s="34">
        <v>6</v>
      </c>
      <c r="M191" s="35">
        <f t="shared" si="126"/>
        <v>3.3333333333333333E-2</v>
      </c>
      <c r="N191" s="34">
        <v>4</v>
      </c>
      <c r="O191" s="37">
        <f t="shared" si="127"/>
        <v>2.2222222222222223E-2</v>
      </c>
      <c r="P191" s="34">
        <v>7</v>
      </c>
      <c r="Q191" s="37">
        <f t="shared" si="128"/>
        <v>3.888888888888889E-2</v>
      </c>
      <c r="R191" s="34">
        <v>23</v>
      </c>
      <c r="S191" s="37">
        <f t="shared" si="129"/>
        <v>0.12777777777777777</v>
      </c>
      <c r="T191" s="38">
        <f t="shared" si="130"/>
        <v>180</v>
      </c>
      <c r="U191" s="34">
        <v>2</v>
      </c>
      <c r="V191" s="37">
        <f t="shared" si="131"/>
        <v>1.098901098901099E-2</v>
      </c>
      <c r="W191" s="34">
        <v>0</v>
      </c>
      <c r="X191" s="37">
        <f t="shared" si="132"/>
        <v>0</v>
      </c>
    </row>
    <row r="192" spans="1:24" ht="33.75" customHeight="1" x14ac:dyDescent="0.2">
      <c r="A192" s="25" t="s">
        <v>252</v>
      </c>
      <c r="B192" s="50" t="s">
        <v>233</v>
      </c>
      <c r="C192" s="42">
        <v>31</v>
      </c>
      <c r="D192" s="30" t="s">
        <v>252</v>
      </c>
      <c r="E192" s="25" t="s">
        <v>253</v>
      </c>
      <c r="F192" s="34">
        <v>16</v>
      </c>
      <c r="G192" s="35">
        <f t="shared" si="123"/>
        <v>0.5161290322580645</v>
      </c>
      <c r="H192" s="36">
        <v>2</v>
      </c>
      <c r="I192" s="35">
        <f t="shared" si="124"/>
        <v>6.4516129032258063E-2</v>
      </c>
      <c r="J192" s="36">
        <v>3</v>
      </c>
      <c r="K192" s="35">
        <f t="shared" si="125"/>
        <v>9.6774193548387094E-2</v>
      </c>
      <c r="L192" s="34">
        <v>3</v>
      </c>
      <c r="M192" s="35">
        <f t="shared" si="126"/>
        <v>9.6774193548387094E-2</v>
      </c>
      <c r="N192" s="34">
        <v>2</v>
      </c>
      <c r="O192" s="37">
        <f t="shared" si="127"/>
        <v>6.4516129032258063E-2</v>
      </c>
      <c r="P192" s="34">
        <v>2</v>
      </c>
      <c r="Q192" s="37">
        <f t="shared" si="128"/>
        <v>6.4516129032258063E-2</v>
      </c>
      <c r="R192" s="34">
        <v>3</v>
      </c>
      <c r="S192" s="37">
        <f t="shared" si="129"/>
        <v>9.6774193548387094E-2</v>
      </c>
      <c r="T192" s="38">
        <f t="shared" si="130"/>
        <v>31</v>
      </c>
      <c r="U192" s="34">
        <v>0</v>
      </c>
      <c r="V192" s="37">
        <f t="shared" si="131"/>
        <v>0</v>
      </c>
      <c r="W192" s="34">
        <v>0</v>
      </c>
      <c r="X192" s="37">
        <f t="shared" si="132"/>
        <v>0</v>
      </c>
    </row>
    <row r="193" spans="1:24" ht="33.75" customHeight="1" x14ac:dyDescent="0.2">
      <c r="A193" s="25" t="s">
        <v>254</v>
      </c>
      <c r="B193" s="50" t="s">
        <v>233</v>
      </c>
      <c r="C193" s="42">
        <v>135</v>
      </c>
      <c r="D193" s="30" t="s">
        <v>254</v>
      </c>
      <c r="E193" s="25" t="s">
        <v>255</v>
      </c>
      <c r="F193" s="34">
        <v>106</v>
      </c>
      <c r="G193" s="35">
        <f t="shared" si="123"/>
        <v>0.80916030534351147</v>
      </c>
      <c r="H193" s="36">
        <v>6</v>
      </c>
      <c r="I193" s="35">
        <f t="shared" si="124"/>
        <v>4.5801526717557252E-2</v>
      </c>
      <c r="J193" s="36">
        <v>4</v>
      </c>
      <c r="K193" s="35">
        <f t="shared" si="125"/>
        <v>3.0534351145038167E-2</v>
      </c>
      <c r="L193" s="34">
        <v>3</v>
      </c>
      <c r="M193" s="35">
        <f t="shared" si="126"/>
        <v>2.2900763358778626E-2</v>
      </c>
      <c r="N193" s="34">
        <v>5</v>
      </c>
      <c r="O193" s="37">
        <f t="shared" si="127"/>
        <v>3.8167938931297711E-2</v>
      </c>
      <c r="P193" s="34">
        <v>1</v>
      </c>
      <c r="Q193" s="37">
        <f t="shared" si="128"/>
        <v>7.6335877862595417E-3</v>
      </c>
      <c r="R193" s="34">
        <v>6</v>
      </c>
      <c r="S193" s="37">
        <f t="shared" si="129"/>
        <v>4.5801526717557252E-2</v>
      </c>
      <c r="T193" s="38">
        <f t="shared" si="130"/>
        <v>131</v>
      </c>
      <c r="U193" s="34">
        <v>4</v>
      </c>
      <c r="V193" s="37">
        <f t="shared" si="131"/>
        <v>2.9629629629629631E-2</v>
      </c>
      <c r="W193" s="34">
        <v>0</v>
      </c>
      <c r="X193" s="37">
        <f t="shared" si="132"/>
        <v>0</v>
      </c>
    </row>
    <row r="194" spans="1:24" s="3" customFormat="1" ht="20" hidden="1" customHeight="1" x14ac:dyDescent="0.2">
      <c r="A194" s="2"/>
      <c r="B194" s="6"/>
      <c r="C194" s="15"/>
      <c r="D194" s="10"/>
      <c r="E194" s="6"/>
      <c r="F194" s="5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57">
        <v>198</v>
      </c>
      <c r="U194" s="55"/>
      <c r="V194" s="6"/>
      <c r="W194" s="6"/>
      <c r="X194" s="6"/>
    </row>
    <row r="195" spans="1:24" s="3" customFormat="1" ht="20" hidden="1" customHeight="1" x14ac:dyDescent="0.2">
      <c r="A195" s="2"/>
      <c r="B195" s="2"/>
      <c r="C195" s="13"/>
      <c r="D195" s="7"/>
      <c r="E195" s="2"/>
      <c r="F195" s="1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16">
        <v>247</v>
      </c>
      <c r="U195" s="11"/>
      <c r="V195" s="2"/>
      <c r="W195" s="2"/>
      <c r="X195" s="2"/>
    </row>
    <row r="196" spans="1:24" s="3" customFormat="1" ht="20" hidden="1" customHeight="1" x14ac:dyDescent="0.2">
      <c r="A196" s="1" t="s">
        <v>256</v>
      </c>
      <c r="B196" s="1"/>
      <c r="C196" s="12"/>
      <c r="D196" s="1" t="s">
        <v>256</v>
      </c>
      <c r="E196" s="1"/>
      <c r="F196" s="1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16">
        <v>403</v>
      </c>
      <c r="U196" s="11"/>
      <c r="V196" s="2"/>
      <c r="W196" s="2"/>
      <c r="X196" s="2"/>
    </row>
    <row r="197" spans="1:24" s="3" customFormat="1" ht="20" hidden="1" customHeight="1" x14ac:dyDescent="0.2">
      <c r="A197" s="4" t="s">
        <v>2</v>
      </c>
      <c r="B197" s="4"/>
      <c r="C197" s="13"/>
      <c r="D197" s="8" t="s">
        <v>2</v>
      </c>
      <c r="E197" s="4" t="s">
        <v>3</v>
      </c>
      <c r="F197" s="1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16">
        <v>295</v>
      </c>
      <c r="U197" s="11"/>
      <c r="V197" s="2"/>
      <c r="W197" s="2"/>
      <c r="X197" s="2"/>
    </row>
    <row r="198" spans="1:24" s="43" customFormat="1" ht="20" customHeight="1" x14ac:dyDescent="0.2">
      <c r="A198" s="39"/>
      <c r="B198" s="19" t="s">
        <v>379</v>
      </c>
      <c r="C198" s="20">
        <f>SUBTOTAL(9,C183:C197)</f>
        <v>2625</v>
      </c>
      <c r="D198" s="19"/>
      <c r="E198" s="19" t="s">
        <v>370</v>
      </c>
      <c r="F198" s="20">
        <f>SUBTOTAL(9,F183:F197)</f>
        <v>1784</v>
      </c>
      <c r="G198" s="21">
        <f>((F198)/C198)</f>
        <v>0.67961904761904757</v>
      </c>
      <c r="H198" s="20">
        <f t="shared" ref="H198:W198" si="133">SUBTOTAL(9,H183:H197)</f>
        <v>154</v>
      </c>
      <c r="I198" s="21">
        <f>((H198)/C198)</f>
        <v>5.8666666666666666E-2</v>
      </c>
      <c r="J198" s="20">
        <f t="shared" si="133"/>
        <v>104</v>
      </c>
      <c r="K198" s="21">
        <f>((J198)/C198)</f>
        <v>3.9619047619047616E-2</v>
      </c>
      <c r="L198" s="20">
        <f t="shared" si="133"/>
        <v>133</v>
      </c>
      <c r="M198" s="21">
        <f>((L198)/C198)</f>
        <v>5.0666666666666665E-2</v>
      </c>
      <c r="N198" s="20">
        <f t="shared" si="133"/>
        <v>41</v>
      </c>
      <c r="O198" s="22">
        <f>((N198)/C198)</f>
        <v>1.5619047619047619E-2</v>
      </c>
      <c r="P198" s="20">
        <f t="shared" si="133"/>
        <v>105</v>
      </c>
      <c r="Q198" s="22">
        <f>((P198)/C198)</f>
        <v>0.04</v>
      </c>
      <c r="R198" s="20">
        <f t="shared" si="133"/>
        <v>205</v>
      </c>
      <c r="S198" s="22">
        <f>((R198)/C198)</f>
        <v>7.8095238095238093E-2</v>
      </c>
      <c r="T198" s="23">
        <f>(F198+H198+J198+L198+N198+P198+R198)</f>
        <v>2526</v>
      </c>
      <c r="U198" s="20">
        <f t="shared" si="133"/>
        <v>74</v>
      </c>
      <c r="V198" s="22">
        <f t="shared" ref="V198" si="134">((U198)/C198)</f>
        <v>2.8190476190476189E-2</v>
      </c>
      <c r="W198" s="20">
        <f t="shared" si="133"/>
        <v>25</v>
      </c>
      <c r="X198" s="22">
        <f t="shared" ref="X198" si="135">((W198)/C198)</f>
        <v>9.5238095238095247E-3</v>
      </c>
    </row>
    <row r="199" spans="1:24" ht="33.75" customHeight="1" x14ac:dyDescent="0.2">
      <c r="A199" s="25" t="s">
        <v>257</v>
      </c>
      <c r="B199" s="50" t="s">
        <v>256</v>
      </c>
      <c r="C199" s="42">
        <v>195</v>
      </c>
      <c r="D199" s="30" t="s">
        <v>257</v>
      </c>
      <c r="E199" s="25" t="s">
        <v>258</v>
      </c>
      <c r="F199" s="34">
        <v>122</v>
      </c>
      <c r="G199" s="35">
        <f t="shared" ref="G199:G207" si="136">((F199)/T199)</f>
        <v>0.62564102564102564</v>
      </c>
      <c r="H199" s="36">
        <v>7</v>
      </c>
      <c r="I199" s="35">
        <f t="shared" ref="I199:I207" si="137">((H199)/T199)</f>
        <v>3.5897435897435895E-2</v>
      </c>
      <c r="J199" s="36">
        <v>14</v>
      </c>
      <c r="K199" s="35">
        <f t="shared" ref="K199:K207" si="138">((J199)/T199)</f>
        <v>7.179487179487179E-2</v>
      </c>
      <c r="L199" s="34">
        <v>8</v>
      </c>
      <c r="M199" s="35">
        <f t="shared" ref="M199:M207" si="139">((L199)/T199)</f>
        <v>4.1025641025641026E-2</v>
      </c>
      <c r="N199" s="34">
        <v>3</v>
      </c>
      <c r="O199" s="37">
        <f t="shared" ref="O199:O207" si="140">((N199)/T199)</f>
        <v>1.5384615384615385E-2</v>
      </c>
      <c r="P199" s="34">
        <v>4</v>
      </c>
      <c r="Q199" s="37">
        <f t="shared" ref="Q199:Q207" si="141">((P199)/T199)</f>
        <v>2.0512820512820513E-2</v>
      </c>
      <c r="R199" s="34">
        <v>37</v>
      </c>
      <c r="S199" s="37">
        <f t="shared" ref="S199:S207" si="142">((R199)/T199)</f>
        <v>0.18974358974358974</v>
      </c>
      <c r="T199" s="38">
        <f t="shared" ref="T199:T207" si="143">SUBTOTAL(9,F199,H199,J199,L199,N199,P199,R199)</f>
        <v>195</v>
      </c>
      <c r="U199" s="34">
        <v>0</v>
      </c>
      <c r="V199" s="37">
        <f t="shared" ref="V199:V207" si="144">((U199)/C199)</f>
        <v>0</v>
      </c>
      <c r="W199" s="34">
        <v>0</v>
      </c>
      <c r="X199" s="37">
        <f t="shared" ref="X199:X207" si="145">((W199)/C199)</f>
        <v>0</v>
      </c>
    </row>
    <row r="200" spans="1:24" ht="33.75" customHeight="1" x14ac:dyDescent="0.2">
      <c r="A200" s="25" t="s">
        <v>259</v>
      </c>
      <c r="B200" s="50" t="s">
        <v>256</v>
      </c>
      <c r="C200" s="42">
        <v>258</v>
      </c>
      <c r="D200" s="30" t="s">
        <v>259</v>
      </c>
      <c r="E200" s="25" t="s">
        <v>260</v>
      </c>
      <c r="F200" s="34">
        <v>125</v>
      </c>
      <c r="G200" s="35">
        <f t="shared" si="136"/>
        <v>0.48638132295719844</v>
      </c>
      <c r="H200" s="36">
        <v>34</v>
      </c>
      <c r="I200" s="35">
        <f t="shared" si="137"/>
        <v>0.13229571984435798</v>
      </c>
      <c r="J200" s="36">
        <v>29</v>
      </c>
      <c r="K200" s="35">
        <f t="shared" si="138"/>
        <v>0.11284046692607004</v>
      </c>
      <c r="L200" s="34">
        <v>14</v>
      </c>
      <c r="M200" s="35">
        <f t="shared" si="139"/>
        <v>5.4474708171206226E-2</v>
      </c>
      <c r="N200" s="34">
        <v>1</v>
      </c>
      <c r="O200" s="37">
        <f t="shared" si="140"/>
        <v>3.8910505836575876E-3</v>
      </c>
      <c r="P200" s="34">
        <v>35</v>
      </c>
      <c r="Q200" s="37">
        <f t="shared" si="141"/>
        <v>0.13618677042801555</v>
      </c>
      <c r="R200" s="34">
        <v>19</v>
      </c>
      <c r="S200" s="37">
        <f t="shared" si="142"/>
        <v>7.3929961089494164E-2</v>
      </c>
      <c r="T200" s="38">
        <f t="shared" si="143"/>
        <v>257</v>
      </c>
      <c r="U200" s="34">
        <v>0</v>
      </c>
      <c r="V200" s="37">
        <f t="shared" si="144"/>
        <v>0</v>
      </c>
      <c r="W200" s="34">
        <v>1</v>
      </c>
      <c r="X200" s="37">
        <f t="shared" si="145"/>
        <v>3.875968992248062E-3</v>
      </c>
    </row>
    <row r="201" spans="1:24" ht="33.75" customHeight="1" x14ac:dyDescent="0.2">
      <c r="A201" s="25" t="s">
        <v>261</v>
      </c>
      <c r="B201" s="50" t="s">
        <v>256</v>
      </c>
      <c r="C201" s="42">
        <v>190</v>
      </c>
      <c r="D201" s="30" t="s">
        <v>261</v>
      </c>
      <c r="E201" s="25" t="s">
        <v>260</v>
      </c>
      <c r="F201" s="34">
        <v>93</v>
      </c>
      <c r="G201" s="35">
        <f t="shared" si="136"/>
        <v>0.49206349206349204</v>
      </c>
      <c r="H201" s="36">
        <v>24</v>
      </c>
      <c r="I201" s="35">
        <f t="shared" si="137"/>
        <v>0.12698412698412698</v>
      </c>
      <c r="J201" s="36">
        <v>14</v>
      </c>
      <c r="K201" s="35">
        <f t="shared" si="138"/>
        <v>7.407407407407407E-2</v>
      </c>
      <c r="L201" s="34">
        <v>5</v>
      </c>
      <c r="M201" s="35">
        <f t="shared" si="139"/>
        <v>2.6455026455026454E-2</v>
      </c>
      <c r="N201" s="34">
        <v>5</v>
      </c>
      <c r="O201" s="37">
        <f t="shared" si="140"/>
        <v>2.6455026455026454E-2</v>
      </c>
      <c r="P201" s="34">
        <v>7</v>
      </c>
      <c r="Q201" s="37">
        <f t="shared" si="141"/>
        <v>3.7037037037037035E-2</v>
      </c>
      <c r="R201" s="34">
        <v>41</v>
      </c>
      <c r="S201" s="37">
        <f t="shared" si="142"/>
        <v>0.21693121693121692</v>
      </c>
      <c r="T201" s="38">
        <f t="shared" si="143"/>
        <v>189</v>
      </c>
      <c r="U201" s="34">
        <v>1</v>
      </c>
      <c r="V201" s="37">
        <f t="shared" si="144"/>
        <v>5.263157894736842E-3</v>
      </c>
      <c r="W201" s="34">
        <v>0</v>
      </c>
      <c r="X201" s="37">
        <f t="shared" si="145"/>
        <v>0</v>
      </c>
    </row>
    <row r="202" spans="1:24" ht="33.75" customHeight="1" x14ac:dyDescent="0.2">
      <c r="A202" s="25" t="s">
        <v>262</v>
      </c>
      <c r="B202" s="50" t="s">
        <v>256</v>
      </c>
      <c r="C202" s="42">
        <v>239</v>
      </c>
      <c r="D202" s="30" t="s">
        <v>262</v>
      </c>
      <c r="E202" s="25" t="s">
        <v>263</v>
      </c>
      <c r="F202" s="34">
        <v>152</v>
      </c>
      <c r="G202" s="35">
        <f t="shared" si="136"/>
        <v>0.6495726495726496</v>
      </c>
      <c r="H202" s="36">
        <v>27</v>
      </c>
      <c r="I202" s="35">
        <f t="shared" si="137"/>
        <v>0.11538461538461539</v>
      </c>
      <c r="J202" s="36">
        <v>10</v>
      </c>
      <c r="K202" s="35">
        <f t="shared" si="138"/>
        <v>4.2735042735042736E-2</v>
      </c>
      <c r="L202" s="34">
        <v>6</v>
      </c>
      <c r="M202" s="35">
        <f t="shared" si="139"/>
        <v>2.564102564102564E-2</v>
      </c>
      <c r="N202" s="34">
        <v>3</v>
      </c>
      <c r="O202" s="37">
        <f t="shared" si="140"/>
        <v>1.282051282051282E-2</v>
      </c>
      <c r="P202" s="34">
        <v>6</v>
      </c>
      <c r="Q202" s="37">
        <f t="shared" si="141"/>
        <v>2.564102564102564E-2</v>
      </c>
      <c r="R202" s="34">
        <v>30</v>
      </c>
      <c r="S202" s="37">
        <f t="shared" si="142"/>
        <v>0.12820512820512819</v>
      </c>
      <c r="T202" s="38">
        <f t="shared" si="143"/>
        <v>234</v>
      </c>
      <c r="U202" s="34">
        <v>4</v>
      </c>
      <c r="V202" s="37">
        <f t="shared" si="144"/>
        <v>1.6736401673640166E-2</v>
      </c>
      <c r="W202" s="34">
        <v>1</v>
      </c>
      <c r="X202" s="37">
        <f t="shared" si="145"/>
        <v>4.1841004184100415E-3</v>
      </c>
    </row>
    <row r="203" spans="1:24" ht="33.75" customHeight="1" x14ac:dyDescent="0.2">
      <c r="A203" s="25" t="s">
        <v>264</v>
      </c>
      <c r="B203" s="50" t="s">
        <v>256</v>
      </c>
      <c r="C203" s="42">
        <v>255</v>
      </c>
      <c r="D203" s="30" t="s">
        <v>264</v>
      </c>
      <c r="E203" s="25" t="s">
        <v>263</v>
      </c>
      <c r="F203" s="34">
        <v>191</v>
      </c>
      <c r="G203" s="35">
        <f t="shared" si="136"/>
        <v>0.76095617529880477</v>
      </c>
      <c r="H203" s="36">
        <v>28</v>
      </c>
      <c r="I203" s="35">
        <f t="shared" si="137"/>
        <v>0.11155378486055777</v>
      </c>
      <c r="J203" s="36">
        <v>7</v>
      </c>
      <c r="K203" s="35">
        <f t="shared" si="138"/>
        <v>2.7888446215139442E-2</v>
      </c>
      <c r="L203" s="34">
        <v>9</v>
      </c>
      <c r="M203" s="35">
        <f t="shared" si="139"/>
        <v>3.5856573705179286E-2</v>
      </c>
      <c r="N203" s="34">
        <v>5</v>
      </c>
      <c r="O203" s="37">
        <f t="shared" si="140"/>
        <v>1.9920318725099601E-2</v>
      </c>
      <c r="P203" s="34">
        <v>3</v>
      </c>
      <c r="Q203" s="37">
        <f t="shared" si="141"/>
        <v>1.1952191235059761E-2</v>
      </c>
      <c r="R203" s="34">
        <v>8</v>
      </c>
      <c r="S203" s="37">
        <f t="shared" si="142"/>
        <v>3.1872509960159362E-2</v>
      </c>
      <c r="T203" s="38">
        <f t="shared" si="143"/>
        <v>251</v>
      </c>
      <c r="U203" s="34">
        <v>1</v>
      </c>
      <c r="V203" s="37">
        <f t="shared" si="144"/>
        <v>3.9215686274509803E-3</v>
      </c>
      <c r="W203" s="34">
        <v>3</v>
      </c>
      <c r="X203" s="37">
        <f t="shared" si="145"/>
        <v>1.1764705882352941E-2</v>
      </c>
    </row>
    <row r="204" spans="1:24" ht="33.75" customHeight="1" x14ac:dyDescent="0.2">
      <c r="A204" s="25" t="s">
        <v>265</v>
      </c>
      <c r="B204" s="50" t="s">
        <v>256</v>
      </c>
      <c r="C204" s="42">
        <v>298</v>
      </c>
      <c r="D204" s="30" t="s">
        <v>265</v>
      </c>
      <c r="E204" s="25" t="s">
        <v>266</v>
      </c>
      <c r="F204" s="34">
        <v>179</v>
      </c>
      <c r="G204" s="35">
        <f t="shared" si="136"/>
        <v>0.61724137931034484</v>
      </c>
      <c r="H204" s="36">
        <v>21</v>
      </c>
      <c r="I204" s="35">
        <f t="shared" si="137"/>
        <v>7.2413793103448282E-2</v>
      </c>
      <c r="J204" s="36">
        <v>16</v>
      </c>
      <c r="K204" s="35">
        <f t="shared" si="138"/>
        <v>5.5172413793103448E-2</v>
      </c>
      <c r="L204" s="34">
        <v>7</v>
      </c>
      <c r="M204" s="35">
        <f t="shared" si="139"/>
        <v>2.4137931034482758E-2</v>
      </c>
      <c r="N204" s="34">
        <v>2</v>
      </c>
      <c r="O204" s="37">
        <f t="shared" si="140"/>
        <v>6.8965517241379309E-3</v>
      </c>
      <c r="P204" s="34">
        <v>30</v>
      </c>
      <c r="Q204" s="37">
        <f t="shared" si="141"/>
        <v>0.10344827586206896</v>
      </c>
      <c r="R204" s="34">
        <v>35</v>
      </c>
      <c r="S204" s="37">
        <f t="shared" si="142"/>
        <v>0.1206896551724138</v>
      </c>
      <c r="T204" s="38">
        <f t="shared" si="143"/>
        <v>290</v>
      </c>
      <c r="U204" s="34">
        <v>6</v>
      </c>
      <c r="V204" s="37">
        <f t="shared" si="144"/>
        <v>2.0134228187919462E-2</v>
      </c>
      <c r="W204" s="34">
        <v>2</v>
      </c>
      <c r="X204" s="37">
        <f t="shared" si="145"/>
        <v>6.7114093959731542E-3</v>
      </c>
    </row>
    <row r="205" spans="1:24" ht="33.75" customHeight="1" x14ac:dyDescent="0.2">
      <c r="A205" s="25" t="s">
        <v>267</v>
      </c>
      <c r="B205" s="50" t="s">
        <v>256</v>
      </c>
      <c r="C205" s="42">
        <v>188</v>
      </c>
      <c r="D205" s="30" t="s">
        <v>267</v>
      </c>
      <c r="E205" s="25" t="s">
        <v>268</v>
      </c>
      <c r="F205" s="34">
        <v>108</v>
      </c>
      <c r="G205" s="35">
        <f t="shared" si="136"/>
        <v>0.59340659340659341</v>
      </c>
      <c r="H205" s="36">
        <v>13</v>
      </c>
      <c r="I205" s="35">
        <f t="shared" si="137"/>
        <v>7.1428571428571425E-2</v>
      </c>
      <c r="J205" s="36">
        <v>9</v>
      </c>
      <c r="K205" s="35">
        <f t="shared" si="138"/>
        <v>4.9450549450549448E-2</v>
      </c>
      <c r="L205" s="34">
        <v>12</v>
      </c>
      <c r="M205" s="35">
        <f t="shared" si="139"/>
        <v>6.5934065934065936E-2</v>
      </c>
      <c r="N205" s="34">
        <v>4</v>
      </c>
      <c r="O205" s="37">
        <f t="shared" si="140"/>
        <v>2.197802197802198E-2</v>
      </c>
      <c r="P205" s="34">
        <v>18</v>
      </c>
      <c r="Q205" s="37">
        <f t="shared" si="141"/>
        <v>9.8901098901098897E-2</v>
      </c>
      <c r="R205" s="34">
        <v>18</v>
      </c>
      <c r="S205" s="37">
        <f t="shared" si="142"/>
        <v>9.8901098901098897E-2</v>
      </c>
      <c r="T205" s="38">
        <f t="shared" si="143"/>
        <v>182</v>
      </c>
      <c r="U205" s="34">
        <v>5</v>
      </c>
      <c r="V205" s="37">
        <f t="shared" si="144"/>
        <v>2.6595744680851064E-2</v>
      </c>
      <c r="W205" s="34">
        <v>1</v>
      </c>
      <c r="X205" s="37">
        <f t="shared" si="145"/>
        <v>5.3191489361702126E-3</v>
      </c>
    </row>
    <row r="206" spans="1:24" ht="33.75" customHeight="1" x14ac:dyDescent="0.2">
      <c r="A206" s="25" t="s">
        <v>269</v>
      </c>
      <c r="B206" s="50" t="s">
        <v>256</v>
      </c>
      <c r="C206" s="42">
        <v>249</v>
      </c>
      <c r="D206" s="30" t="s">
        <v>269</v>
      </c>
      <c r="E206" s="25" t="s">
        <v>270</v>
      </c>
      <c r="F206" s="34">
        <v>148</v>
      </c>
      <c r="G206" s="35">
        <f t="shared" si="136"/>
        <v>0.59677419354838712</v>
      </c>
      <c r="H206" s="36">
        <v>15</v>
      </c>
      <c r="I206" s="35">
        <f t="shared" si="137"/>
        <v>6.0483870967741937E-2</v>
      </c>
      <c r="J206" s="36">
        <v>15</v>
      </c>
      <c r="K206" s="35">
        <f t="shared" si="138"/>
        <v>6.0483870967741937E-2</v>
      </c>
      <c r="L206" s="34">
        <v>4</v>
      </c>
      <c r="M206" s="35">
        <f t="shared" si="139"/>
        <v>1.6129032258064516E-2</v>
      </c>
      <c r="N206" s="34">
        <v>0</v>
      </c>
      <c r="O206" s="37">
        <f t="shared" si="140"/>
        <v>0</v>
      </c>
      <c r="P206" s="34">
        <v>11</v>
      </c>
      <c r="Q206" s="37">
        <f t="shared" si="141"/>
        <v>4.4354838709677422E-2</v>
      </c>
      <c r="R206" s="34">
        <v>55</v>
      </c>
      <c r="S206" s="37">
        <f t="shared" si="142"/>
        <v>0.22177419354838709</v>
      </c>
      <c r="T206" s="38">
        <f t="shared" si="143"/>
        <v>248</v>
      </c>
      <c r="U206" s="34">
        <v>1</v>
      </c>
      <c r="V206" s="37">
        <f t="shared" si="144"/>
        <v>4.0160642570281121E-3</v>
      </c>
      <c r="W206" s="34">
        <v>0</v>
      </c>
      <c r="X206" s="37">
        <f t="shared" si="145"/>
        <v>0</v>
      </c>
    </row>
    <row r="207" spans="1:24" ht="33.75" customHeight="1" x14ac:dyDescent="0.2">
      <c r="A207" s="25" t="s">
        <v>271</v>
      </c>
      <c r="B207" s="50" t="s">
        <v>256</v>
      </c>
      <c r="C207" s="42">
        <v>186</v>
      </c>
      <c r="D207" s="30" t="s">
        <v>271</v>
      </c>
      <c r="E207" s="25" t="s">
        <v>272</v>
      </c>
      <c r="F207" s="34">
        <v>155</v>
      </c>
      <c r="G207" s="35">
        <f t="shared" si="136"/>
        <v>0.84239130434782605</v>
      </c>
      <c r="H207" s="36">
        <v>2</v>
      </c>
      <c r="I207" s="35">
        <f t="shared" si="137"/>
        <v>1.0869565217391304E-2</v>
      </c>
      <c r="J207" s="36">
        <v>2</v>
      </c>
      <c r="K207" s="35">
        <f t="shared" si="138"/>
        <v>1.0869565217391304E-2</v>
      </c>
      <c r="L207" s="34">
        <v>10</v>
      </c>
      <c r="M207" s="35">
        <f t="shared" si="139"/>
        <v>5.434782608695652E-2</v>
      </c>
      <c r="N207" s="34">
        <v>1</v>
      </c>
      <c r="O207" s="37">
        <f t="shared" si="140"/>
        <v>5.434782608695652E-3</v>
      </c>
      <c r="P207" s="34">
        <v>14</v>
      </c>
      <c r="Q207" s="37">
        <f t="shared" si="141"/>
        <v>7.6086956521739135E-2</v>
      </c>
      <c r="R207" s="34">
        <v>0</v>
      </c>
      <c r="S207" s="37">
        <f t="shared" si="142"/>
        <v>0</v>
      </c>
      <c r="T207" s="38">
        <f t="shared" si="143"/>
        <v>184</v>
      </c>
      <c r="U207" s="34">
        <v>0</v>
      </c>
      <c r="V207" s="37">
        <f t="shared" si="144"/>
        <v>0</v>
      </c>
      <c r="W207" s="34">
        <v>2</v>
      </c>
      <c r="X207" s="37">
        <f t="shared" si="145"/>
        <v>1.0752688172043012E-2</v>
      </c>
    </row>
    <row r="208" spans="1:24" s="3" customFormat="1" ht="20" hidden="1" customHeight="1" x14ac:dyDescent="0.2">
      <c r="A208" s="2"/>
      <c r="B208" s="6"/>
      <c r="C208" s="15"/>
      <c r="D208" s="10"/>
      <c r="E208" s="6"/>
      <c r="F208" s="5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57">
        <v>161</v>
      </c>
      <c r="U208" s="6"/>
      <c r="V208" s="6"/>
      <c r="W208" s="6"/>
      <c r="X208" s="6"/>
    </row>
    <row r="209" spans="1:24" s="3" customFormat="1" ht="20" hidden="1" customHeight="1" x14ac:dyDescent="0.2">
      <c r="A209" s="2"/>
      <c r="B209" s="2"/>
      <c r="C209" s="13"/>
      <c r="D209" s="7"/>
      <c r="E209" s="2"/>
      <c r="F209" s="1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16">
        <v>244</v>
      </c>
      <c r="U209" s="2"/>
      <c r="V209" s="2"/>
      <c r="W209" s="2"/>
      <c r="X209" s="2"/>
    </row>
    <row r="210" spans="1:24" s="3" customFormat="1" ht="20" hidden="1" customHeight="1" x14ac:dyDescent="0.2">
      <c r="A210" s="1" t="s">
        <v>273</v>
      </c>
      <c r="B210" s="1"/>
      <c r="C210" s="12"/>
      <c r="D210" s="1" t="s">
        <v>273</v>
      </c>
      <c r="E210" s="1"/>
      <c r="F210" s="1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16">
        <v>109</v>
      </c>
      <c r="U210" s="2"/>
      <c r="V210" s="2"/>
      <c r="W210" s="2"/>
      <c r="X210" s="2"/>
    </row>
    <row r="211" spans="1:24" s="3" customFormat="1" ht="20" hidden="1" customHeight="1" x14ac:dyDescent="0.2">
      <c r="A211" s="4" t="s">
        <v>2</v>
      </c>
      <c r="B211" s="4"/>
      <c r="C211" s="13"/>
      <c r="D211" s="8" t="s">
        <v>2</v>
      </c>
      <c r="E211" s="4" t="s">
        <v>3</v>
      </c>
      <c r="F211" s="1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17">
        <v>1981</v>
      </c>
      <c r="U211" s="2"/>
      <c r="V211" s="2"/>
      <c r="W211" s="2"/>
      <c r="X211" s="2"/>
    </row>
    <row r="212" spans="1:24" s="43" customFormat="1" ht="20" customHeight="1" x14ac:dyDescent="0.2">
      <c r="A212" s="39"/>
      <c r="B212" s="19" t="s">
        <v>380</v>
      </c>
      <c r="C212" s="20">
        <f>SUBTOTAL(9,C197:C211)</f>
        <v>2058</v>
      </c>
      <c r="D212" s="19"/>
      <c r="E212" s="19" t="s">
        <v>370</v>
      </c>
      <c r="F212" s="20">
        <f>SUBTOTAL(9,F197:F211)</f>
        <v>1273</v>
      </c>
      <c r="G212" s="21">
        <f>((F212)/C212)</f>
        <v>0.6185617103984451</v>
      </c>
      <c r="H212" s="20">
        <f t="shared" ref="H212:W212" si="146">SUBTOTAL(9,H197:H211)</f>
        <v>171</v>
      </c>
      <c r="I212" s="21">
        <f>((H212)/C212)</f>
        <v>8.3090379008746357E-2</v>
      </c>
      <c r="J212" s="20">
        <f t="shared" si="146"/>
        <v>116</v>
      </c>
      <c r="K212" s="21">
        <f>((J212)/C212)</f>
        <v>5.6365403304178816E-2</v>
      </c>
      <c r="L212" s="20">
        <f t="shared" si="146"/>
        <v>75</v>
      </c>
      <c r="M212" s="21">
        <f>((L212)/C212)</f>
        <v>3.6443148688046649E-2</v>
      </c>
      <c r="N212" s="20">
        <f t="shared" si="146"/>
        <v>24</v>
      </c>
      <c r="O212" s="22">
        <f>((N212)/C212)</f>
        <v>1.1661807580174927E-2</v>
      </c>
      <c r="P212" s="20">
        <f t="shared" si="146"/>
        <v>128</v>
      </c>
      <c r="Q212" s="22">
        <f>((P212)/C212)</f>
        <v>6.2196307094266275E-2</v>
      </c>
      <c r="R212" s="20">
        <f t="shared" si="146"/>
        <v>243</v>
      </c>
      <c r="S212" s="22">
        <f>((R212)/C212)</f>
        <v>0.11807580174927114</v>
      </c>
      <c r="T212" s="23">
        <f>(F212+H212+J212+L212+N212+P212+R212)</f>
        <v>2030</v>
      </c>
      <c r="U212" s="20">
        <f t="shared" si="146"/>
        <v>18</v>
      </c>
      <c r="V212" s="22">
        <f t="shared" ref="V212" si="147">((U212)/C212)</f>
        <v>8.7463556851311956E-3</v>
      </c>
      <c r="W212" s="20">
        <f t="shared" si="146"/>
        <v>10</v>
      </c>
      <c r="X212" s="22">
        <f t="shared" ref="X212" si="148">((W212)/C212)</f>
        <v>4.859086491739553E-3</v>
      </c>
    </row>
    <row r="213" spans="1:24" ht="33.75" customHeight="1" x14ac:dyDescent="0.2">
      <c r="A213" s="48" t="s">
        <v>274</v>
      </c>
      <c r="B213" s="50" t="s">
        <v>273</v>
      </c>
      <c r="C213" s="42">
        <v>403</v>
      </c>
      <c r="D213" s="49" t="s">
        <v>274</v>
      </c>
      <c r="E213" s="48" t="s">
        <v>275</v>
      </c>
      <c r="F213" s="34">
        <v>339</v>
      </c>
      <c r="G213" s="35">
        <f t="shared" ref="G213:G221" si="149">((F213)/T213)</f>
        <v>0.86700767263427114</v>
      </c>
      <c r="H213" s="36">
        <v>11</v>
      </c>
      <c r="I213" s="35">
        <f t="shared" ref="I213:I221" si="150">((H213)/T213)</f>
        <v>2.8132992327365727E-2</v>
      </c>
      <c r="J213" s="36">
        <v>10</v>
      </c>
      <c r="K213" s="35">
        <f t="shared" ref="K213:K221" si="151">((J213)/T213)</f>
        <v>2.557544757033248E-2</v>
      </c>
      <c r="L213" s="34">
        <v>11</v>
      </c>
      <c r="M213" s="35">
        <f t="shared" ref="M213:M221" si="152">((L213)/T213)</f>
        <v>2.8132992327365727E-2</v>
      </c>
      <c r="N213" s="34">
        <v>1</v>
      </c>
      <c r="O213" s="37">
        <f t="shared" ref="O213:O221" si="153">((N213)/T213)</f>
        <v>2.5575447570332483E-3</v>
      </c>
      <c r="P213" s="34">
        <v>0</v>
      </c>
      <c r="Q213" s="37">
        <f t="shared" ref="Q213:Q221" si="154">((P213)/T213)</f>
        <v>0</v>
      </c>
      <c r="R213" s="34">
        <v>19</v>
      </c>
      <c r="S213" s="37">
        <f t="shared" ref="S213:S221" si="155">((R213)/T213)</f>
        <v>4.859335038363171E-2</v>
      </c>
      <c r="T213" s="38">
        <f t="shared" ref="T213:T221" si="156">SUBTOTAL(9,F213,H213,J213,L213,N213,P213,R213)</f>
        <v>391</v>
      </c>
      <c r="U213" s="34">
        <v>6</v>
      </c>
      <c r="V213" s="37">
        <f t="shared" ref="V213:V221" si="157">((U213)/C213)</f>
        <v>1.488833746898263E-2</v>
      </c>
      <c r="W213" s="34">
        <v>6</v>
      </c>
      <c r="X213" s="37">
        <f t="shared" ref="X213:X221" si="158">((W213)/C213)</f>
        <v>1.488833746898263E-2</v>
      </c>
    </row>
    <row r="214" spans="1:24" ht="33.75" customHeight="1" x14ac:dyDescent="0.2">
      <c r="A214" s="48" t="s">
        <v>276</v>
      </c>
      <c r="B214" s="50" t="s">
        <v>273</v>
      </c>
      <c r="C214" s="42">
        <v>381</v>
      </c>
      <c r="D214" s="49" t="s">
        <v>276</v>
      </c>
      <c r="E214" s="48" t="s">
        <v>277</v>
      </c>
      <c r="F214" s="34">
        <v>283</v>
      </c>
      <c r="G214" s="35">
        <f t="shared" si="149"/>
        <v>0.77747252747252749</v>
      </c>
      <c r="H214" s="36">
        <v>25</v>
      </c>
      <c r="I214" s="35">
        <f t="shared" si="150"/>
        <v>6.8681318681318687E-2</v>
      </c>
      <c r="J214" s="36">
        <v>12</v>
      </c>
      <c r="K214" s="35">
        <f t="shared" si="151"/>
        <v>3.2967032967032968E-2</v>
      </c>
      <c r="L214" s="34">
        <v>12</v>
      </c>
      <c r="M214" s="35">
        <f t="shared" si="152"/>
        <v>3.2967032967032968E-2</v>
      </c>
      <c r="N214" s="34">
        <v>4</v>
      </c>
      <c r="O214" s="37">
        <f t="shared" si="153"/>
        <v>1.098901098901099E-2</v>
      </c>
      <c r="P214" s="34">
        <v>5</v>
      </c>
      <c r="Q214" s="37">
        <f t="shared" si="154"/>
        <v>1.3736263736263736E-2</v>
      </c>
      <c r="R214" s="34">
        <v>23</v>
      </c>
      <c r="S214" s="37">
        <f t="shared" si="155"/>
        <v>6.3186813186813184E-2</v>
      </c>
      <c r="T214" s="38">
        <f t="shared" si="156"/>
        <v>364</v>
      </c>
      <c r="U214" s="34">
        <v>12</v>
      </c>
      <c r="V214" s="37">
        <f t="shared" si="157"/>
        <v>3.1496062992125984E-2</v>
      </c>
      <c r="W214" s="34">
        <v>5</v>
      </c>
      <c r="X214" s="37">
        <f t="shared" si="158"/>
        <v>1.3123359580052493E-2</v>
      </c>
    </row>
    <row r="215" spans="1:24" ht="33.75" customHeight="1" x14ac:dyDescent="0.2">
      <c r="A215" s="48" t="s">
        <v>278</v>
      </c>
      <c r="B215" s="50" t="s">
        <v>273</v>
      </c>
      <c r="C215" s="42">
        <v>566</v>
      </c>
      <c r="D215" s="49" t="s">
        <v>278</v>
      </c>
      <c r="E215" s="48" t="s">
        <v>279</v>
      </c>
      <c r="F215" s="34">
        <v>338</v>
      </c>
      <c r="G215" s="35">
        <f t="shared" si="149"/>
        <v>0.61121157323688968</v>
      </c>
      <c r="H215" s="36">
        <v>68</v>
      </c>
      <c r="I215" s="35">
        <f t="shared" si="150"/>
        <v>0.12296564195298372</v>
      </c>
      <c r="J215" s="36">
        <v>25</v>
      </c>
      <c r="K215" s="35">
        <f t="shared" si="151"/>
        <v>4.5207956600361664E-2</v>
      </c>
      <c r="L215" s="34">
        <v>26</v>
      </c>
      <c r="M215" s="35">
        <f t="shared" si="152"/>
        <v>4.701627486437613E-2</v>
      </c>
      <c r="N215" s="34">
        <v>3</v>
      </c>
      <c r="O215" s="37">
        <f t="shared" si="153"/>
        <v>5.4249547920433997E-3</v>
      </c>
      <c r="P215" s="34">
        <v>18</v>
      </c>
      <c r="Q215" s="37">
        <f t="shared" si="154"/>
        <v>3.25497287522604E-2</v>
      </c>
      <c r="R215" s="34">
        <v>75</v>
      </c>
      <c r="S215" s="37">
        <f t="shared" si="155"/>
        <v>0.13562386980108498</v>
      </c>
      <c r="T215" s="38">
        <f t="shared" si="156"/>
        <v>553</v>
      </c>
      <c r="U215" s="34">
        <v>8</v>
      </c>
      <c r="V215" s="37">
        <f t="shared" si="157"/>
        <v>1.4134275618374558E-2</v>
      </c>
      <c r="W215" s="34">
        <v>5</v>
      </c>
      <c r="X215" s="37">
        <f t="shared" si="158"/>
        <v>8.8339222614840993E-3</v>
      </c>
    </row>
    <row r="216" spans="1:24" ht="33.75" customHeight="1" x14ac:dyDescent="0.2">
      <c r="A216" s="48" t="s">
        <v>280</v>
      </c>
      <c r="B216" s="50" t="s">
        <v>273</v>
      </c>
      <c r="C216" s="42">
        <v>552</v>
      </c>
      <c r="D216" s="49" t="s">
        <v>280</v>
      </c>
      <c r="E216" s="48" t="s">
        <v>281</v>
      </c>
      <c r="F216" s="34">
        <v>359</v>
      </c>
      <c r="G216" s="35">
        <f t="shared" si="149"/>
        <v>0.66604823747680886</v>
      </c>
      <c r="H216" s="36">
        <v>83</v>
      </c>
      <c r="I216" s="35">
        <f t="shared" si="150"/>
        <v>0.15398886827458255</v>
      </c>
      <c r="J216" s="36">
        <v>20</v>
      </c>
      <c r="K216" s="35">
        <f t="shared" si="151"/>
        <v>3.7105751391465679E-2</v>
      </c>
      <c r="L216" s="34">
        <v>27</v>
      </c>
      <c r="M216" s="35">
        <f t="shared" si="152"/>
        <v>5.0092764378478663E-2</v>
      </c>
      <c r="N216" s="34">
        <v>1</v>
      </c>
      <c r="O216" s="37">
        <f t="shared" si="153"/>
        <v>1.8552875695732839E-3</v>
      </c>
      <c r="P216" s="34">
        <v>17</v>
      </c>
      <c r="Q216" s="37">
        <f t="shared" si="154"/>
        <v>3.1539888682745827E-2</v>
      </c>
      <c r="R216" s="34">
        <v>32</v>
      </c>
      <c r="S216" s="37">
        <f t="shared" si="155"/>
        <v>5.9369202226345084E-2</v>
      </c>
      <c r="T216" s="38">
        <f t="shared" si="156"/>
        <v>539</v>
      </c>
      <c r="U216" s="34">
        <v>12</v>
      </c>
      <c r="V216" s="37">
        <f t="shared" si="157"/>
        <v>2.1739130434782608E-2</v>
      </c>
      <c r="W216" s="34">
        <v>1</v>
      </c>
      <c r="X216" s="37">
        <f t="shared" si="158"/>
        <v>1.8115942028985507E-3</v>
      </c>
    </row>
    <row r="217" spans="1:24" ht="33.75" customHeight="1" x14ac:dyDescent="0.2">
      <c r="A217" s="48" t="s">
        <v>282</v>
      </c>
      <c r="B217" s="50" t="s">
        <v>273</v>
      </c>
      <c r="C217" s="42">
        <v>374</v>
      </c>
      <c r="D217" s="49" t="s">
        <v>282</v>
      </c>
      <c r="E217" s="48" t="s">
        <v>283</v>
      </c>
      <c r="F217" s="34">
        <v>214</v>
      </c>
      <c r="G217" s="35">
        <f t="shared" si="149"/>
        <v>0.59610027855153203</v>
      </c>
      <c r="H217" s="36">
        <v>52</v>
      </c>
      <c r="I217" s="35">
        <f t="shared" si="150"/>
        <v>0.14484679665738162</v>
      </c>
      <c r="J217" s="36">
        <v>22</v>
      </c>
      <c r="K217" s="35">
        <f t="shared" si="151"/>
        <v>6.1281337047353758E-2</v>
      </c>
      <c r="L217" s="34">
        <v>11</v>
      </c>
      <c r="M217" s="35">
        <f t="shared" si="152"/>
        <v>3.0640668523676879E-2</v>
      </c>
      <c r="N217" s="34">
        <v>2</v>
      </c>
      <c r="O217" s="37">
        <f t="shared" si="153"/>
        <v>5.5710306406685237E-3</v>
      </c>
      <c r="P217" s="34">
        <v>18</v>
      </c>
      <c r="Q217" s="37">
        <f t="shared" si="154"/>
        <v>5.0139275766016712E-2</v>
      </c>
      <c r="R217" s="34">
        <v>40</v>
      </c>
      <c r="S217" s="37">
        <f t="shared" si="155"/>
        <v>0.11142061281337047</v>
      </c>
      <c r="T217" s="38">
        <f t="shared" si="156"/>
        <v>359</v>
      </c>
      <c r="U217" s="34">
        <v>10</v>
      </c>
      <c r="V217" s="37">
        <f t="shared" si="157"/>
        <v>2.6737967914438502E-2</v>
      </c>
      <c r="W217" s="34">
        <v>5</v>
      </c>
      <c r="X217" s="37">
        <f t="shared" si="158"/>
        <v>1.3368983957219251E-2</v>
      </c>
    </row>
    <row r="218" spans="1:24" ht="33.75" customHeight="1" x14ac:dyDescent="0.2">
      <c r="A218" s="48" t="s">
        <v>284</v>
      </c>
      <c r="B218" s="50" t="s">
        <v>273</v>
      </c>
      <c r="C218" s="42">
        <v>549</v>
      </c>
      <c r="D218" s="49" t="s">
        <v>284</v>
      </c>
      <c r="E218" s="48" t="s">
        <v>277</v>
      </c>
      <c r="F218" s="34">
        <v>384</v>
      </c>
      <c r="G218" s="35">
        <f t="shared" si="149"/>
        <v>0.74131274131274127</v>
      </c>
      <c r="H218" s="36">
        <v>33</v>
      </c>
      <c r="I218" s="35">
        <f t="shared" si="150"/>
        <v>6.3706563706563704E-2</v>
      </c>
      <c r="J218" s="36">
        <v>25</v>
      </c>
      <c r="K218" s="35">
        <f t="shared" si="151"/>
        <v>4.8262548262548263E-2</v>
      </c>
      <c r="L218" s="34">
        <v>15</v>
      </c>
      <c r="M218" s="35">
        <f t="shared" si="152"/>
        <v>2.8957528957528959E-2</v>
      </c>
      <c r="N218" s="34">
        <v>2</v>
      </c>
      <c r="O218" s="37">
        <f t="shared" si="153"/>
        <v>3.8610038610038611E-3</v>
      </c>
      <c r="P218" s="34">
        <v>10</v>
      </c>
      <c r="Q218" s="37">
        <f t="shared" si="154"/>
        <v>1.9305019305019305E-2</v>
      </c>
      <c r="R218" s="34">
        <v>49</v>
      </c>
      <c r="S218" s="37">
        <f t="shared" si="155"/>
        <v>9.45945945945946E-2</v>
      </c>
      <c r="T218" s="38">
        <f t="shared" si="156"/>
        <v>518</v>
      </c>
      <c r="U218" s="34">
        <v>24</v>
      </c>
      <c r="V218" s="37">
        <f t="shared" si="157"/>
        <v>4.3715846994535519E-2</v>
      </c>
      <c r="W218" s="34">
        <v>7</v>
      </c>
      <c r="X218" s="37">
        <f t="shared" si="158"/>
        <v>1.2750455373406194E-2</v>
      </c>
    </row>
    <row r="219" spans="1:24" ht="33.75" customHeight="1" x14ac:dyDescent="0.2">
      <c r="A219" s="48" t="s">
        <v>344</v>
      </c>
      <c r="B219" s="50" t="s">
        <v>273</v>
      </c>
      <c r="C219" s="42">
        <v>427</v>
      </c>
      <c r="D219" s="49" t="s">
        <v>344</v>
      </c>
      <c r="E219" s="48" t="s">
        <v>283</v>
      </c>
      <c r="F219" s="34">
        <v>250</v>
      </c>
      <c r="G219" s="35">
        <f t="shared" si="149"/>
        <v>0.59523809523809523</v>
      </c>
      <c r="H219" s="36">
        <v>65</v>
      </c>
      <c r="I219" s="35">
        <f t="shared" si="150"/>
        <v>0.15476190476190477</v>
      </c>
      <c r="J219" s="36">
        <v>20</v>
      </c>
      <c r="K219" s="35">
        <f t="shared" si="151"/>
        <v>4.7619047619047616E-2</v>
      </c>
      <c r="L219" s="34">
        <v>27</v>
      </c>
      <c r="M219" s="35">
        <f t="shared" si="152"/>
        <v>6.4285714285714279E-2</v>
      </c>
      <c r="N219" s="34">
        <v>2</v>
      </c>
      <c r="O219" s="37">
        <f t="shared" si="153"/>
        <v>4.7619047619047623E-3</v>
      </c>
      <c r="P219" s="34">
        <v>5</v>
      </c>
      <c r="Q219" s="37">
        <f t="shared" si="154"/>
        <v>1.1904761904761904E-2</v>
      </c>
      <c r="R219" s="34">
        <v>51</v>
      </c>
      <c r="S219" s="37">
        <f t="shared" si="155"/>
        <v>0.12142857142857143</v>
      </c>
      <c r="T219" s="38">
        <f t="shared" si="156"/>
        <v>420</v>
      </c>
      <c r="U219" s="34">
        <v>7</v>
      </c>
      <c r="V219" s="37">
        <f t="shared" si="157"/>
        <v>1.6393442622950821E-2</v>
      </c>
      <c r="W219" s="34">
        <v>0</v>
      </c>
      <c r="X219" s="37">
        <f t="shared" si="158"/>
        <v>0</v>
      </c>
    </row>
    <row r="220" spans="1:24" ht="33.75" customHeight="1" x14ac:dyDescent="0.2">
      <c r="A220" s="48" t="s">
        <v>285</v>
      </c>
      <c r="B220" s="50" t="s">
        <v>273</v>
      </c>
      <c r="C220" s="42">
        <v>493</v>
      </c>
      <c r="D220" s="49" t="s">
        <v>285</v>
      </c>
      <c r="E220" s="48" t="s">
        <v>283</v>
      </c>
      <c r="F220" s="34">
        <v>298</v>
      </c>
      <c r="G220" s="35">
        <f t="shared" si="149"/>
        <v>0.63002114164904865</v>
      </c>
      <c r="H220" s="36">
        <v>59</v>
      </c>
      <c r="I220" s="35">
        <f t="shared" si="150"/>
        <v>0.12473572938689217</v>
      </c>
      <c r="J220" s="36">
        <v>28</v>
      </c>
      <c r="K220" s="35">
        <f t="shared" si="151"/>
        <v>5.9196617336152217E-2</v>
      </c>
      <c r="L220" s="34">
        <v>26</v>
      </c>
      <c r="M220" s="35">
        <f t="shared" si="152"/>
        <v>5.4968287526427059E-2</v>
      </c>
      <c r="N220" s="34">
        <v>0</v>
      </c>
      <c r="O220" s="37">
        <f t="shared" si="153"/>
        <v>0</v>
      </c>
      <c r="P220" s="34">
        <v>30</v>
      </c>
      <c r="Q220" s="37">
        <f t="shared" si="154"/>
        <v>6.3424947145877375E-2</v>
      </c>
      <c r="R220" s="34">
        <v>32</v>
      </c>
      <c r="S220" s="37">
        <f t="shared" si="155"/>
        <v>6.765327695560254E-2</v>
      </c>
      <c r="T220" s="38">
        <f t="shared" si="156"/>
        <v>473</v>
      </c>
      <c r="U220" s="34">
        <v>17</v>
      </c>
      <c r="V220" s="37">
        <f t="shared" si="157"/>
        <v>3.4482758620689655E-2</v>
      </c>
      <c r="W220" s="34">
        <v>3</v>
      </c>
      <c r="X220" s="37">
        <f t="shared" si="158"/>
        <v>6.0851926977687626E-3</v>
      </c>
    </row>
    <row r="221" spans="1:24" ht="33.75" customHeight="1" x14ac:dyDescent="0.2">
      <c r="A221" s="48" t="s">
        <v>286</v>
      </c>
      <c r="B221" s="50" t="s">
        <v>273</v>
      </c>
      <c r="C221" s="42">
        <v>254</v>
      </c>
      <c r="D221" s="49" t="s">
        <v>286</v>
      </c>
      <c r="E221" s="48" t="s">
        <v>287</v>
      </c>
      <c r="F221" s="34">
        <v>106</v>
      </c>
      <c r="G221" s="35">
        <f t="shared" si="149"/>
        <v>0.42231075697211157</v>
      </c>
      <c r="H221" s="36">
        <v>56</v>
      </c>
      <c r="I221" s="35">
        <f t="shared" si="150"/>
        <v>0.22310756972111553</v>
      </c>
      <c r="J221" s="36">
        <v>13</v>
      </c>
      <c r="K221" s="35">
        <f t="shared" si="151"/>
        <v>5.1792828685258967E-2</v>
      </c>
      <c r="L221" s="34">
        <v>15</v>
      </c>
      <c r="M221" s="35">
        <f t="shared" si="152"/>
        <v>5.9760956175298807E-2</v>
      </c>
      <c r="N221" s="34">
        <v>3</v>
      </c>
      <c r="O221" s="37">
        <f t="shared" si="153"/>
        <v>1.1952191235059761E-2</v>
      </c>
      <c r="P221" s="34">
        <v>13</v>
      </c>
      <c r="Q221" s="37">
        <f t="shared" si="154"/>
        <v>5.1792828685258967E-2</v>
      </c>
      <c r="R221" s="34">
        <v>45</v>
      </c>
      <c r="S221" s="37">
        <f t="shared" si="155"/>
        <v>0.17928286852589642</v>
      </c>
      <c r="T221" s="38">
        <f t="shared" si="156"/>
        <v>251</v>
      </c>
      <c r="U221" s="34">
        <v>3</v>
      </c>
      <c r="V221" s="37">
        <f t="shared" si="157"/>
        <v>1.1811023622047244E-2</v>
      </c>
      <c r="W221" s="34">
        <v>0</v>
      </c>
      <c r="X221" s="37">
        <f t="shared" si="158"/>
        <v>0</v>
      </c>
    </row>
    <row r="222" spans="1:24" s="3" customFormat="1" ht="20" hidden="1" customHeight="1" x14ac:dyDescent="0.2">
      <c r="A222" s="2"/>
      <c r="B222" s="6"/>
      <c r="C222" s="15"/>
      <c r="D222" s="10"/>
      <c r="E222" s="6"/>
      <c r="F222" s="5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s="3" customFormat="1" ht="20" hidden="1" customHeight="1" x14ac:dyDescent="0.2">
      <c r="A223" s="2"/>
      <c r="B223" s="2"/>
      <c r="C223" s="13"/>
      <c r="D223" s="7"/>
      <c r="E223" s="2"/>
      <c r="F223" s="1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s="3" customFormat="1" ht="20" hidden="1" customHeight="1" x14ac:dyDescent="0.2">
      <c r="A224" s="1" t="s">
        <v>288</v>
      </c>
      <c r="B224" s="1"/>
      <c r="C224" s="12"/>
      <c r="D224" s="1" t="s">
        <v>288</v>
      </c>
      <c r="E224" s="1"/>
      <c r="F224" s="1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s="3" customFormat="1" ht="20" hidden="1" customHeight="1" x14ac:dyDescent="0.2">
      <c r="A225" s="4" t="s">
        <v>2</v>
      </c>
      <c r="B225" s="4"/>
      <c r="C225" s="13"/>
      <c r="D225" s="8" t="s">
        <v>2</v>
      </c>
      <c r="E225" s="4" t="s">
        <v>3</v>
      </c>
      <c r="F225" s="1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s="43" customFormat="1" ht="20" customHeight="1" x14ac:dyDescent="0.2">
      <c r="A226" s="39"/>
      <c r="B226" s="19" t="s">
        <v>381</v>
      </c>
      <c r="C226" s="20">
        <f>SUBTOTAL(9,C211:C225)</f>
        <v>3999</v>
      </c>
      <c r="D226" s="19"/>
      <c r="E226" s="19" t="s">
        <v>370</v>
      </c>
      <c r="F226" s="20">
        <f>SUBTOTAL(9,F211:F225)</f>
        <v>2571</v>
      </c>
      <c r="G226" s="21">
        <f>((F226)/C226)</f>
        <v>0.64291072768192048</v>
      </c>
      <c r="H226" s="20">
        <f t="shared" ref="H226:W226" si="159">SUBTOTAL(9,H211:H225)</f>
        <v>452</v>
      </c>
      <c r="I226" s="21">
        <f>((H226)/C226)</f>
        <v>0.11302825706426607</v>
      </c>
      <c r="J226" s="20">
        <f t="shared" si="159"/>
        <v>175</v>
      </c>
      <c r="K226" s="21">
        <f>((J226)/C226)</f>
        <v>4.3760940235058762E-2</v>
      </c>
      <c r="L226" s="20">
        <f t="shared" si="159"/>
        <v>170</v>
      </c>
      <c r="M226" s="21">
        <f>((L226)/C226)</f>
        <v>4.2510627656914227E-2</v>
      </c>
      <c r="N226" s="20">
        <f t="shared" si="159"/>
        <v>18</v>
      </c>
      <c r="O226" s="22">
        <f>((N226)/C226)</f>
        <v>4.5011252813203298E-3</v>
      </c>
      <c r="P226" s="20">
        <f t="shared" si="159"/>
        <v>116</v>
      </c>
      <c r="Q226" s="22">
        <f>((P226)/C226)</f>
        <v>2.9007251812953237E-2</v>
      </c>
      <c r="R226" s="20">
        <f t="shared" si="159"/>
        <v>366</v>
      </c>
      <c r="S226" s="22">
        <f>((R226)/C226)</f>
        <v>9.1522880720180042E-2</v>
      </c>
      <c r="T226" s="23">
        <f>(F226+H226+J226+L226+N226+P226+R226)</f>
        <v>3868</v>
      </c>
      <c r="U226" s="20">
        <f t="shared" si="159"/>
        <v>99</v>
      </c>
      <c r="V226" s="22">
        <f t="shared" ref="V226" si="160">((U226)/C226)</f>
        <v>2.4756189047261814E-2</v>
      </c>
      <c r="W226" s="20">
        <f t="shared" si="159"/>
        <v>32</v>
      </c>
      <c r="X226" s="22">
        <f t="shared" ref="X226" si="161">((W226)/C226)</f>
        <v>8.0020005001250321E-3</v>
      </c>
    </row>
    <row r="227" spans="1:24" ht="33.75" customHeight="1" x14ac:dyDescent="0.2">
      <c r="A227" s="33" t="s">
        <v>289</v>
      </c>
      <c r="B227" s="50" t="s">
        <v>288</v>
      </c>
      <c r="C227" s="42">
        <v>363</v>
      </c>
      <c r="D227" s="33" t="s">
        <v>289</v>
      </c>
      <c r="E227" s="25" t="s">
        <v>290</v>
      </c>
      <c r="F227" s="34">
        <v>212</v>
      </c>
      <c r="G227" s="35">
        <f t="shared" ref="G227:G235" si="162">((F227)/T227)</f>
        <v>0.59887005649717517</v>
      </c>
      <c r="H227" s="36">
        <v>71</v>
      </c>
      <c r="I227" s="35">
        <f t="shared" ref="I227:I235" si="163">((H227)/T227)</f>
        <v>0.20056497175141244</v>
      </c>
      <c r="J227" s="36">
        <v>17</v>
      </c>
      <c r="K227" s="35">
        <f t="shared" ref="K227:K235" si="164">((J227)/T227)</f>
        <v>4.8022598870056499E-2</v>
      </c>
      <c r="L227" s="34">
        <v>20</v>
      </c>
      <c r="M227" s="35">
        <f t="shared" ref="M227:M235" si="165">((L227)/T227)</f>
        <v>5.6497175141242938E-2</v>
      </c>
      <c r="N227" s="34">
        <v>4</v>
      </c>
      <c r="O227" s="37">
        <f t="shared" ref="O227:O235" si="166">((N227)/T227)</f>
        <v>1.1299435028248588E-2</v>
      </c>
      <c r="P227" s="34">
        <v>10</v>
      </c>
      <c r="Q227" s="37">
        <f t="shared" ref="Q227:Q235" si="167">((P227)/T227)</f>
        <v>2.8248587570621469E-2</v>
      </c>
      <c r="R227" s="34">
        <v>20</v>
      </c>
      <c r="S227" s="37">
        <f t="shared" ref="S227:S235" si="168">((R227)/T227)</f>
        <v>5.6497175141242938E-2</v>
      </c>
      <c r="T227" s="38">
        <f t="shared" ref="T227:T235" si="169">SUBTOTAL(9,F227,H227,J227,L227,N227,P227,R227)</f>
        <v>354</v>
      </c>
      <c r="U227" s="34">
        <v>3</v>
      </c>
      <c r="V227" s="37">
        <f t="shared" ref="V227:V235" si="170">((U227)/C227)</f>
        <v>8.2644628099173556E-3</v>
      </c>
      <c r="W227" s="34">
        <v>6</v>
      </c>
      <c r="X227" s="37">
        <f t="shared" ref="X227:X235" si="171">((W227)/C227)</f>
        <v>1.6528925619834711E-2</v>
      </c>
    </row>
    <row r="228" spans="1:24" ht="33.75" customHeight="1" x14ac:dyDescent="0.2">
      <c r="A228" s="33" t="s">
        <v>291</v>
      </c>
      <c r="B228" s="50" t="s">
        <v>288</v>
      </c>
      <c r="C228" s="42">
        <v>247</v>
      </c>
      <c r="D228" s="33" t="s">
        <v>291</v>
      </c>
      <c r="E228" s="33" t="s">
        <v>292</v>
      </c>
      <c r="F228" s="34">
        <v>143</v>
      </c>
      <c r="G228" s="35">
        <f t="shared" si="162"/>
        <v>0.59583333333333333</v>
      </c>
      <c r="H228" s="36">
        <v>48</v>
      </c>
      <c r="I228" s="35">
        <f t="shared" si="163"/>
        <v>0.2</v>
      </c>
      <c r="J228" s="36">
        <v>11</v>
      </c>
      <c r="K228" s="35">
        <f t="shared" si="164"/>
        <v>4.583333333333333E-2</v>
      </c>
      <c r="L228" s="34">
        <v>8</v>
      </c>
      <c r="M228" s="35">
        <f t="shared" si="165"/>
        <v>3.3333333333333333E-2</v>
      </c>
      <c r="N228" s="34">
        <v>1</v>
      </c>
      <c r="O228" s="37">
        <f t="shared" si="166"/>
        <v>4.1666666666666666E-3</v>
      </c>
      <c r="P228" s="34">
        <v>8</v>
      </c>
      <c r="Q228" s="37">
        <f t="shared" si="167"/>
        <v>3.3333333333333333E-2</v>
      </c>
      <c r="R228" s="34">
        <v>21</v>
      </c>
      <c r="S228" s="37">
        <f t="shared" si="168"/>
        <v>8.7499999999999994E-2</v>
      </c>
      <c r="T228" s="38">
        <f t="shared" si="169"/>
        <v>240</v>
      </c>
      <c r="U228" s="34">
        <v>0</v>
      </c>
      <c r="V228" s="37">
        <f t="shared" si="170"/>
        <v>0</v>
      </c>
      <c r="W228" s="34">
        <v>7</v>
      </c>
      <c r="X228" s="37">
        <f t="shared" si="171"/>
        <v>2.8340080971659919E-2</v>
      </c>
    </row>
    <row r="229" spans="1:24" ht="33.75" customHeight="1" x14ac:dyDescent="0.2">
      <c r="A229" s="33" t="s">
        <v>293</v>
      </c>
      <c r="B229" s="50" t="s">
        <v>288</v>
      </c>
      <c r="C229" s="42">
        <v>174</v>
      </c>
      <c r="D229" s="33" t="s">
        <v>293</v>
      </c>
      <c r="E229" s="25" t="s">
        <v>290</v>
      </c>
      <c r="F229" s="34">
        <v>92</v>
      </c>
      <c r="G229" s="35">
        <f t="shared" si="162"/>
        <v>0.54117647058823526</v>
      </c>
      <c r="H229" s="36">
        <v>43</v>
      </c>
      <c r="I229" s="35">
        <f t="shared" si="163"/>
        <v>0.25294117647058822</v>
      </c>
      <c r="J229" s="36">
        <v>8</v>
      </c>
      <c r="K229" s="35">
        <f t="shared" si="164"/>
        <v>4.7058823529411764E-2</v>
      </c>
      <c r="L229" s="34">
        <v>11</v>
      </c>
      <c r="M229" s="35">
        <f t="shared" si="165"/>
        <v>6.4705882352941183E-2</v>
      </c>
      <c r="N229" s="34">
        <v>0</v>
      </c>
      <c r="O229" s="37">
        <f t="shared" si="166"/>
        <v>0</v>
      </c>
      <c r="P229" s="34">
        <v>4</v>
      </c>
      <c r="Q229" s="37">
        <f t="shared" si="167"/>
        <v>2.3529411764705882E-2</v>
      </c>
      <c r="R229" s="34">
        <v>12</v>
      </c>
      <c r="S229" s="37">
        <f t="shared" si="168"/>
        <v>7.0588235294117646E-2</v>
      </c>
      <c r="T229" s="38">
        <f t="shared" si="169"/>
        <v>170</v>
      </c>
      <c r="U229" s="34">
        <v>2</v>
      </c>
      <c r="V229" s="37">
        <f t="shared" si="170"/>
        <v>1.1494252873563218E-2</v>
      </c>
      <c r="W229" s="34">
        <v>2</v>
      </c>
      <c r="X229" s="37">
        <f t="shared" si="171"/>
        <v>1.1494252873563218E-2</v>
      </c>
    </row>
    <row r="230" spans="1:24" ht="33.75" customHeight="1" x14ac:dyDescent="0.2">
      <c r="A230" s="33" t="s">
        <v>294</v>
      </c>
      <c r="B230" s="50" t="s">
        <v>288</v>
      </c>
      <c r="C230" s="42">
        <v>251</v>
      </c>
      <c r="D230" s="33" t="s">
        <v>294</v>
      </c>
      <c r="E230" s="25" t="s">
        <v>295</v>
      </c>
      <c r="F230" s="34">
        <v>137</v>
      </c>
      <c r="G230" s="35">
        <f t="shared" si="162"/>
        <v>0.58050847457627119</v>
      </c>
      <c r="H230" s="36">
        <v>33</v>
      </c>
      <c r="I230" s="35">
        <f t="shared" si="163"/>
        <v>0.13983050847457626</v>
      </c>
      <c r="J230" s="36">
        <v>32</v>
      </c>
      <c r="K230" s="35">
        <f t="shared" si="164"/>
        <v>0.13559322033898305</v>
      </c>
      <c r="L230" s="34">
        <v>20</v>
      </c>
      <c r="M230" s="35">
        <f t="shared" si="165"/>
        <v>8.4745762711864403E-2</v>
      </c>
      <c r="N230" s="34">
        <v>2</v>
      </c>
      <c r="O230" s="37">
        <f t="shared" si="166"/>
        <v>8.4745762711864406E-3</v>
      </c>
      <c r="P230" s="34">
        <v>5</v>
      </c>
      <c r="Q230" s="37">
        <f t="shared" si="167"/>
        <v>2.1186440677966101E-2</v>
      </c>
      <c r="R230" s="34">
        <v>7</v>
      </c>
      <c r="S230" s="37">
        <f t="shared" si="168"/>
        <v>2.9661016949152543E-2</v>
      </c>
      <c r="T230" s="38">
        <f t="shared" si="169"/>
        <v>236</v>
      </c>
      <c r="U230" s="34">
        <v>10</v>
      </c>
      <c r="V230" s="37">
        <f t="shared" si="170"/>
        <v>3.9840637450199202E-2</v>
      </c>
      <c r="W230" s="34">
        <v>5</v>
      </c>
      <c r="X230" s="37">
        <f t="shared" si="171"/>
        <v>1.9920318725099601E-2</v>
      </c>
    </row>
    <row r="231" spans="1:24" ht="33.75" customHeight="1" x14ac:dyDescent="0.2">
      <c r="A231" s="33" t="s">
        <v>296</v>
      </c>
      <c r="B231" s="50" t="s">
        <v>288</v>
      </c>
      <c r="C231" s="42">
        <v>229</v>
      </c>
      <c r="D231" s="33" t="s">
        <v>296</v>
      </c>
      <c r="E231" s="25" t="s">
        <v>297</v>
      </c>
      <c r="F231" s="34">
        <v>114</v>
      </c>
      <c r="G231" s="35">
        <f t="shared" si="162"/>
        <v>0.5112107623318386</v>
      </c>
      <c r="H231" s="36">
        <v>48</v>
      </c>
      <c r="I231" s="35">
        <f t="shared" si="163"/>
        <v>0.21524663677130046</v>
      </c>
      <c r="J231" s="36">
        <v>23</v>
      </c>
      <c r="K231" s="35">
        <f t="shared" si="164"/>
        <v>0.1031390134529148</v>
      </c>
      <c r="L231" s="34">
        <v>21</v>
      </c>
      <c r="M231" s="35">
        <f t="shared" si="165"/>
        <v>9.417040358744394E-2</v>
      </c>
      <c r="N231" s="34">
        <v>4</v>
      </c>
      <c r="O231" s="37">
        <f t="shared" si="166"/>
        <v>1.7937219730941704E-2</v>
      </c>
      <c r="P231" s="34">
        <v>7</v>
      </c>
      <c r="Q231" s="37">
        <f t="shared" si="167"/>
        <v>3.1390134529147982E-2</v>
      </c>
      <c r="R231" s="34">
        <v>6</v>
      </c>
      <c r="S231" s="37">
        <f t="shared" si="168"/>
        <v>2.6905829596412557E-2</v>
      </c>
      <c r="T231" s="38">
        <f t="shared" si="169"/>
        <v>223</v>
      </c>
      <c r="U231" s="34">
        <v>3</v>
      </c>
      <c r="V231" s="37">
        <f t="shared" si="170"/>
        <v>1.3100436681222707E-2</v>
      </c>
      <c r="W231" s="34">
        <v>3</v>
      </c>
      <c r="X231" s="37">
        <f t="shared" si="171"/>
        <v>1.3100436681222707E-2</v>
      </c>
    </row>
    <row r="232" spans="1:24" ht="33.75" customHeight="1" x14ac:dyDescent="0.2">
      <c r="A232" s="33" t="s">
        <v>298</v>
      </c>
      <c r="B232" s="50" t="s">
        <v>288</v>
      </c>
      <c r="C232" s="42">
        <v>713</v>
      </c>
      <c r="D232" s="33" t="s">
        <v>298</v>
      </c>
      <c r="E232" s="33" t="s">
        <v>299</v>
      </c>
      <c r="F232" s="34">
        <v>549</v>
      </c>
      <c r="G232" s="35">
        <f t="shared" si="162"/>
        <v>0.81454005934718099</v>
      </c>
      <c r="H232" s="36">
        <v>32</v>
      </c>
      <c r="I232" s="35">
        <f t="shared" si="163"/>
        <v>4.7477744807121663E-2</v>
      </c>
      <c r="J232" s="36">
        <v>29</v>
      </c>
      <c r="K232" s="35">
        <f t="shared" si="164"/>
        <v>4.3026706231454007E-2</v>
      </c>
      <c r="L232" s="34">
        <v>24</v>
      </c>
      <c r="M232" s="35">
        <f t="shared" si="165"/>
        <v>3.5608308605341248E-2</v>
      </c>
      <c r="N232" s="34">
        <v>11</v>
      </c>
      <c r="O232" s="37">
        <f t="shared" si="166"/>
        <v>1.6320474777448073E-2</v>
      </c>
      <c r="P232" s="34">
        <v>3</v>
      </c>
      <c r="Q232" s="37">
        <f t="shared" si="167"/>
        <v>4.4510385756676559E-3</v>
      </c>
      <c r="R232" s="34">
        <v>26</v>
      </c>
      <c r="S232" s="37">
        <f t="shared" si="168"/>
        <v>3.857566765578635E-2</v>
      </c>
      <c r="T232" s="38">
        <f t="shared" si="169"/>
        <v>674</v>
      </c>
      <c r="U232" s="34">
        <v>31</v>
      </c>
      <c r="V232" s="37">
        <f t="shared" si="170"/>
        <v>4.3478260869565216E-2</v>
      </c>
      <c r="W232" s="34">
        <v>8</v>
      </c>
      <c r="X232" s="37">
        <f t="shared" si="171"/>
        <v>1.1220196353436185E-2</v>
      </c>
    </row>
    <row r="233" spans="1:24" ht="33.75" customHeight="1" x14ac:dyDescent="0.2">
      <c r="A233" s="33" t="s">
        <v>348</v>
      </c>
      <c r="B233" s="50" t="s">
        <v>288</v>
      </c>
      <c r="C233" s="42">
        <v>426</v>
      </c>
      <c r="D233" s="33" t="s">
        <v>348</v>
      </c>
      <c r="E233" s="25" t="s">
        <v>300</v>
      </c>
      <c r="F233" s="34">
        <v>239</v>
      </c>
      <c r="G233" s="35">
        <f t="shared" si="162"/>
        <v>0.63395225464190985</v>
      </c>
      <c r="H233" s="36">
        <v>26</v>
      </c>
      <c r="I233" s="35">
        <f t="shared" si="163"/>
        <v>6.8965517241379309E-2</v>
      </c>
      <c r="J233" s="36">
        <v>52</v>
      </c>
      <c r="K233" s="35">
        <f t="shared" si="164"/>
        <v>0.13793103448275862</v>
      </c>
      <c r="L233" s="34">
        <v>21</v>
      </c>
      <c r="M233" s="35">
        <f t="shared" si="165"/>
        <v>5.5702917771883291E-2</v>
      </c>
      <c r="N233" s="34">
        <v>10</v>
      </c>
      <c r="O233" s="37">
        <f t="shared" si="166"/>
        <v>2.6525198938992044E-2</v>
      </c>
      <c r="P233" s="34">
        <v>7</v>
      </c>
      <c r="Q233" s="37">
        <f t="shared" si="167"/>
        <v>1.8567639257294429E-2</v>
      </c>
      <c r="R233" s="34">
        <v>22</v>
      </c>
      <c r="S233" s="37">
        <f t="shared" si="168"/>
        <v>5.8355437665782495E-2</v>
      </c>
      <c r="T233" s="38">
        <f t="shared" si="169"/>
        <v>377</v>
      </c>
      <c r="U233" s="34">
        <v>30</v>
      </c>
      <c r="V233" s="37">
        <f t="shared" si="170"/>
        <v>7.0422535211267609E-2</v>
      </c>
      <c r="W233" s="34">
        <v>19</v>
      </c>
      <c r="X233" s="37">
        <f t="shared" si="171"/>
        <v>4.4600938967136149E-2</v>
      </c>
    </row>
    <row r="234" spans="1:24" ht="33.75" customHeight="1" x14ac:dyDescent="0.2">
      <c r="A234" s="33" t="s">
        <v>301</v>
      </c>
      <c r="B234" s="50" t="s">
        <v>288</v>
      </c>
      <c r="C234" s="42">
        <v>141</v>
      </c>
      <c r="D234" s="33" t="s">
        <v>301</v>
      </c>
      <c r="E234" s="33" t="s">
        <v>302</v>
      </c>
      <c r="F234" s="34">
        <v>82</v>
      </c>
      <c r="G234" s="35">
        <f t="shared" si="162"/>
        <v>0.62595419847328249</v>
      </c>
      <c r="H234" s="36">
        <v>12</v>
      </c>
      <c r="I234" s="35">
        <f t="shared" si="163"/>
        <v>9.1603053435114504E-2</v>
      </c>
      <c r="J234" s="36">
        <v>17</v>
      </c>
      <c r="K234" s="35">
        <f t="shared" si="164"/>
        <v>0.12977099236641221</v>
      </c>
      <c r="L234" s="34">
        <v>11</v>
      </c>
      <c r="M234" s="35">
        <f t="shared" si="165"/>
        <v>8.3969465648854963E-2</v>
      </c>
      <c r="N234" s="34">
        <v>3</v>
      </c>
      <c r="O234" s="37">
        <f t="shared" si="166"/>
        <v>2.2900763358778626E-2</v>
      </c>
      <c r="P234" s="34">
        <v>0</v>
      </c>
      <c r="Q234" s="37">
        <f t="shared" si="167"/>
        <v>0</v>
      </c>
      <c r="R234" s="34">
        <v>6</v>
      </c>
      <c r="S234" s="37">
        <f t="shared" si="168"/>
        <v>4.5801526717557252E-2</v>
      </c>
      <c r="T234" s="38">
        <f t="shared" si="169"/>
        <v>131</v>
      </c>
      <c r="U234" s="34">
        <v>10</v>
      </c>
      <c r="V234" s="37">
        <f t="shared" si="170"/>
        <v>7.0921985815602842E-2</v>
      </c>
      <c r="W234" s="34">
        <v>0</v>
      </c>
      <c r="X234" s="37">
        <f t="shared" si="171"/>
        <v>0</v>
      </c>
    </row>
    <row r="235" spans="1:24" ht="33.75" customHeight="1" x14ac:dyDescent="0.2">
      <c r="A235" s="33" t="s">
        <v>347</v>
      </c>
      <c r="B235" s="50" t="s">
        <v>288</v>
      </c>
      <c r="C235" s="42">
        <v>285</v>
      </c>
      <c r="D235" s="33" t="s">
        <v>347</v>
      </c>
      <c r="E235" s="33" t="s">
        <v>303</v>
      </c>
      <c r="F235" s="34">
        <v>220</v>
      </c>
      <c r="G235" s="35">
        <f t="shared" si="162"/>
        <v>0.7829181494661922</v>
      </c>
      <c r="H235" s="36">
        <v>29</v>
      </c>
      <c r="I235" s="35">
        <f t="shared" si="163"/>
        <v>0.10320284697508897</v>
      </c>
      <c r="J235" s="36">
        <v>5</v>
      </c>
      <c r="K235" s="35">
        <f t="shared" si="164"/>
        <v>1.7793594306049824E-2</v>
      </c>
      <c r="L235" s="34">
        <v>6</v>
      </c>
      <c r="M235" s="35">
        <f t="shared" si="165"/>
        <v>2.1352313167259787E-2</v>
      </c>
      <c r="N235" s="34">
        <v>0</v>
      </c>
      <c r="O235" s="37">
        <f t="shared" si="166"/>
        <v>0</v>
      </c>
      <c r="P235" s="34">
        <v>8</v>
      </c>
      <c r="Q235" s="37">
        <f t="shared" si="167"/>
        <v>2.8469750889679714E-2</v>
      </c>
      <c r="R235" s="34">
        <v>13</v>
      </c>
      <c r="S235" s="37">
        <f t="shared" si="168"/>
        <v>4.6263345195729534E-2</v>
      </c>
      <c r="T235" s="38">
        <f t="shared" si="169"/>
        <v>281</v>
      </c>
      <c r="U235" s="34">
        <v>2</v>
      </c>
      <c r="V235" s="37">
        <f t="shared" si="170"/>
        <v>7.0175438596491229E-3</v>
      </c>
      <c r="W235" s="34">
        <v>2</v>
      </c>
      <c r="X235" s="37">
        <f t="shared" si="171"/>
        <v>7.0175438596491229E-3</v>
      </c>
    </row>
    <row r="236" spans="1:24" s="3" customFormat="1" ht="20" hidden="1" customHeight="1" x14ac:dyDescent="0.2">
      <c r="A236" s="2"/>
      <c r="B236" s="6"/>
      <c r="C236" s="15"/>
      <c r="D236" s="10"/>
      <c r="E236" s="6"/>
      <c r="F236" s="5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s="3" customFormat="1" ht="20" hidden="1" customHeight="1" x14ac:dyDescent="0.2">
      <c r="A237" s="2"/>
      <c r="B237" s="2"/>
      <c r="C237" s="13"/>
      <c r="D237" s="7"/>
      <c r="E237" s="2"/>
      <c r="F237" s="1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s="3" customFormat="1" ht="20" hidden="1" customHeight="1" x14ac:dyDescent="0.2">
      <c r="A238" s="1" t="s">
        <v>304</v>
      </c>
      <c r="B238" s="1"/>
      <c r="C238" s="12"/>
      <c r="D238" s="1" t="s">
        <v>304</v>
      </c>
      <c r="E238" s="1"/>
      <c r="F238" s="1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s="3" customFormat="1" ht="20" hidden="1" customHeight="1" x14ac:dyDescent="0.2">
      <c r="A239" s="4" t="s">
        <v>2</v>
      </c>
      <c r="B239" s="4"/>
      <c r="C239" s="13"/>
      <c r="D239" s="8" t="s">
        <v>2</v>
      </c>
      <c r="E239" s="4" t="s">
        <v>3</v>
      </c>
      <c r="F239" s="1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s="43" customFormat="1" ht="20" customHeight="1" x14ac:dyDescent="0.2">
      <c r="A240" s="39"/>
      <c r="B240" s="19" t="s">
        <v>382</v>
      </c>
      <c r="C240" s="20">
        <f>SUBTOTAL(9,C225:C239)</f>
        <v>2829</v>
      </c>
      <c r="D240" s="19"/>
      <c r="E240" s="19" t="s">
        <v>370</v>
      </c>
      <c r="F240" s="20">
        <f>SUBTOTAL(9,F225:F239)</f>
        <v>1788</v>
      </c>
      <c r="G240" s="21">
        <f>((F240)/C240)</f>
        <v>0.6320254506892895</v>
      </c>
      <c r="H240" s="20">
        <f t="shared" ref="H240:W240" si="172">SUBTOTAL(9,H225:H239)</f>
        <v>342</v>
      </c>
      <c r="I240" s="21">
        <f>((H240)/C240)</f>
        <v>0.12089077412513255</v>
      </c>
      <c r="J240" s="20">
        <f t="shared" si="172"/>
        <v>194</v>
      </c>
      <c r="K240" s="21">
        <f>((J240)/C240)</f>
        <v>6.8575468363379286E-2</v>
      </c>
      <c r="L240" s="20">
        <f t="shared" si="172"/>
        <v>142</v>
      </c>
      <c r="M240" s="21">
        <f>((L240)/C240)</f>
        <v>5.0194414987628139E-2</v>
      </c>
      <c r="N240" s="20">
        <f t="shared" si="172"/>
        <v>35</v>
      </c>
      <c r="O240" s="22">
        <f>((N240)/C240)</f>
        <v>1.2371862849063274E-2</v>
      </c>
      <c r="P240" s="20">
        <f t="shared" si="172"/>
        <v>52</v>
      </c>
      <c r="Q240" s="22">
        <f>((P240)/C240)</f>
        <v>1.838105337575115E-2</v>
      </c>
      <c r="R240" s="20">
        <f t="shared" si="172"/>
        <v>133</v>
      </c>
      <c r="S240" s="22">
        <f>((R240)/C240)</f>
        <v>4.7013078826440437E-2</v>
      </c>
      <c r="T240" s="23">
        <f>(F240+H240+J240+L240+N240+P240+R240)</f>
        <v>2686</v>
      </c>
      <c r="U240" s="20">
        <f t="shared" si="172"/>
        <v>91</v>
      </c>
      <c r="V240" s="22">
        <f t="shared" ref="V240" si="173">((U240)/C240)</f>
        <v>3.216684340756451E-2</v>
      </c>
      <c r="W240" s="20">
        <f t="shared" si="172"/>
        <v>52</v>
      </c>
      <c r="X240" s="22">
        <f t="shared" ref="X240" si="174">((W240)/C240)</f>
        <v>1.838105337575115E-2</v>
      </c>
    </row>
    <row r="241" spans="1:24" ht="33.75" customHeight="1" x14ac:dyDescent="0.2">
      <c r="A241" s="25" t="s">
        <v>305</v>
      </c>
      <c r="B241" s="50" t="s">
        <v>304</v>
      </c>
      <c r="C241" s="42">
        <v>355</v>
      </c>
      <c r="D241" s="30" t="s">
        <v>305</v>
      </c>
      <c r="E241" s="25" t="s">
        <v>306</v>
      </c>
      <c r="F241" s="34">
        <v>210</v>
      </c>
      <c r="G241" s="35">
        <f t="shared" ref="G241:G249" si="175">((F241)/T241)</f>
        <v>0.61583577712609971</v>
      </c>
      <c r="H241" s="36">
        <v>50</v>
      </c>
      <c r="I241" s="35">
        <f t="shared" ref="I241:I249" si="176">((H241)/T241)</f>
        <v>0.1466275659824047</v>
      </c>
      <c r="J241" s="36">
        <v>11</v>
      </c>
      <c r="K241" s="35">
        <f t="shared" ref="K241:K249" si="177">((J241)/T241)</f>
        <v>3.2258064516129031E-2</v>
      </c>
      <c r="L241" s="34">
        <v>28</v>
      </c>
      <c r="M241" s="35">
        <f t="shared" ref="M241:M249" si="178">((L241)/T241)</f>
        <v>8.2111436950146624E-2</v>
      </c>
      <c r="N241" s="34">
        <v>2</v>
      </c>
      <c r="O241" s="37">
        <f t="shared" ref="O241:O249" si="179">((N241)/T241)</f>
        <v>5.8651026392961877E-3</v>
      </c>
      <c r="P241" s="34">
        <v>10</v>
      </c>
      <c r="Q241" s="37">
        <f t="shared" ref="Q241:Q249" si="180">((P241)/T241)</f>
        <v>2.932551319648094E-2</v>
      </c>
      <c r="R241" s="34">
        <v>30</v>
      </c>
      <c r="S241" s="37">
        <f t="shared" ref="S241:S249" si="181">((R241)/T241)</f>
        <v>8.797653958944282E-2</v>
      </c>
      <c r="T241" s="38">
        <f t="shared" ref="T241:T249" si="182">SUBTOTAL(9,F241,H241,J241,L241,N241,P241,R241)</f>
        <v>341</v>
      </c>
      <c r="U241" s="34">
        <v>9</v>
      </c>
      <c r="V241" s="37">
        <f t="shared" ref="V241:V249" si="183">((U241)/C241)</f>
        <v>2.5352112676056339E-2</v>
      </c>
      <c r="W241" s="34">
        <v>5</v>
      </c>
      <c r="X241" s="37">
        <f t="shared" ref="X241:X249" si="184">((W241)/C241)</f>
        <v>1.4084507042253521E-2</v>
      </c>
    </row>
    <row r="242" spans="1:24" ht="33.75" customHeight="1" x14ac:dyDescent="0.2">
      <c r="A242" s="25" t="s">
        <v>307</v>
      </c>
      <c r="B242" s="50" t="s">
        <v>304</v>
      </c>
      <c r="C242" s="42">
        <v>197</v>
      </c>
      <c r="D242" s="30" t="s">
        <v>307</v>
      </c>
      <c r="E242" s="25" t="s">
        <v>308</v>
      </c>
      <c r="F242" s="34">
        <v>156</v>
      </c>
      <c r="G242" s="35">
        <f t="shared" si="175"/>
        <v>0.79187817258883253</v>
      </c>
      <c r="H242" s="36">
        <v>0</v>
      </c>
      <c r="I242" s="35">
        <f t="shared" si="176"/>
        <v>0</v>
      </c>
      <c r="J242" s="36">
        <v>0</v>
      </c>
      <c r="K242" s="35">
        <f t="shared" si="177"/>
        <v>0</v>
      </c>
      <c r="L242" s="34">
        <v>0</v>
      </c>
      <c r="M242" s="35">
        <f t="shared" si="178"/>
        <v>0</v>
      </c>
      <c r="N242" s="34">
        <v>40</v>
      </c>
      <c r="O242" s="37">
        <f t="shared" si="179"/>
        <v>0.20304568527918782</v>
      </c>
      <c r="P242" s="34">
        <v>0</v>
      </c>
      <c r="Q242" s="37">
        <f t="shared" si="180"/>
        <v>0</v>
      </c>
      <c r="R242" s="34">
        <v>1</v>
      </c>
      <c r="S242" s="37">
        <f t="shared" si="181"/>
        <v>5.076142131979695E-3</v>
      </c>
      <c r="T242" s="38">
        <f t="shared" si="182"/>
        <v>197</v>
      </c>
      <c r="U242" s="34">
        <v>0</v>
      </c>
      <c r="V242" s="37">
        <f t="shared" si="183"/>
        <v>0</v>
      </c>
      <c r="W242" s="34">
        <v>0</v>
      </c>
      <c r="X242" s="37">
        <f t="shared" si="184"/>
        <v>0</v>
      </c>
    </row>
    <row r="243" spans="1:24" ht="33.75" customHeight="1" x14ac:dyDescent="0.2">
      <c r="A243" s="25" t="s">
        <v>309</v>
      </c>
      <c r="B243" s="50" t="s">
        <v>304</v>
      </c>
      <c r="C243" s="42">
        <v>450</v>
      </c>
      <c r="D243" s="30" t="s">
        <v>309</v>
      </c>
      <c r="E243" s="25" t="s">
        <v>310</v>
      </c>
      <c r="F243" s="34">
        <v>201</v>
      </c>
      <c r="G243" s="35">
        <f t="shared" si="175"/>
        <v>0.50629722921914355</v>
      </c>
      <c r="H243" s="36">
        <v>95</v>
      </c>
      <c r="I243" s="35">
        <f t="shared" si="176"/>
        <v>0.23929471032745592</v>
      </c>
      <c r="J243" s="36">
        <v>42</v>
      </c>
      <c r="K243" s="35">
        <f t="shared" si="177"/>
        <v>0.10579345088161209</v>
      </c>
      <c r="L243" s="34">
        <v>37</v>
      </c>
      <c r="M243" s="35">
        <f t="shared" si="178"/>
        <v>9.3198992443324941E-2</v>
      </c>
      <c r="N243" s="34">
        <v>8</v>
      </c>
      <c r="O243" s="37">
        <f t="shared" si="179"/>
        <v>2.0151133501259445E-2</v>
      </c>
      <c r="P243" s="34">
        <v>5</v>
      </c>
      <c r="Q243" s="37">
        <f t="shared" si="180"/>
        <v>1.2594458438287154E-2</v>
      </c>
      <c r="R243" s="34">
        <v>9</v>
      </c>
      <c r="S243" s="37">
        <f t="shared" si="181"/>
        <v>2.2670025188916875E-2</v>
      </c>
      <c r="T243" s="38">
        <f t="shared" si="182"/>
        <v>397</v>
      </c>
      <c r="U243" s="34">
        <v>43</v>
      </c>
      <c r="V243" s="37">
        <f t="shared" si="183"/>
        <v>9.555555555555556E-2</v>
      </c>
      <c r="W243" s="34">
        <v>10</v>
      </c>
      <c r="X243" s="37">
        <f t="shared" si="184"/>
        <v>2.2222222222222223E-2</v>
      </c>
    </row>
    <row r="244" spans="1:24" ht="33.75" customHeight="1" x14ac:dyDescent="0.2">
      <c r="A244" s="25" t="s">
        <v>311</v>
      </c>
      <c r="B244" s="50" t="s">
        <v>304</v>
      </c>
      <c r="C244" s="42">
        <v>379</v>
      </c>
      <c r="D244" s="30" t="s">
        <v>311</v>
      </c>
      <c r="E244" s="25" t="s">
        <v>312</v>
      </c>
      <c r="F244" s="34">
        <v>123</v>
      </c>
      <c r="G244" s="35">
        <f t="shared" si="175"/>
        <v>0.35446685878962536</v>
      </c>
      <c r="H244" s="36">
        <v>45</v>
      </c>
      <c r="I244" s="35">
        <f t="shared" si="176"/>
        <v>0.12968299711815562</v>
      </c>
      <c r="J244" s="36">
        <v>34</v>
      </c>
      <c r="K244" s="35">
        <f t="shared" si="177"/>
        <v>9.7982708933717577E-2</v>
      </c>
      <c r="L244" s="34">
        <v>24</v>
      </c>
      <c r="M244" s="35">
        <f t="shared" si="178"/>
        <v>6.9164265129683003E-2</v>
      </c>
      <c r="N244" s="34">
        <v>8</v>
      </c>
      <c r="O244" s="37">
        <f t="shared" si="179"/>
        <v>2.3054755043227664E-2</v>
      </c>
      <c r="P244" s="34">
        <v>81</v>
      </c>
      <c r="Q244" s="37">
        <f t="shared" si="180"/>
        <v>0.2334293948126801</v>
      </c>
      <c r="R244" s="34">
        <v>32</v>
      </c>
      <c r="S244" s="37">
        <f t="shared" si="181"/>
        <v>9.2219020172910657E-2</v>
      </c>
      <c r="T244" s="38">
        <f t="shared" si="182"/>
        <v>347</v>
      </c>
      <c r="U244" s="34">
        <v>26</v>
      </c>
      <c r="V244" s="37">
        <f t="shared" si="183"/>
        <v>6.860158311345646E-2</v>
      </c>
      <c r="W244" s="34">
        <v>6</v>
      </c>
      <c r="X244" s="37">
        <f t="shared" si="184"/>
        <v>1.5831134564643801E-2</v>
      </c>
    </row>
    <row r="245" spans="1:24" ht="33.75" customHeight="1" x14ac:dyDescent="0.2">
      <c r="A245" s="25" t="s">
        <v>313</v>
      </c>
      <c r="B245" s="50" t="s">
        <v>304</v>
      </c>
      <c r="C245" s="42">
        <v>191</v>
      </c>
      <c r="D245" s="30" t="s">
        <v>313</v>
      </c>
      <c r="E245" s="25" t="s">
        <v>314</v>
      </c>
      <c r="F245" s="34">
        <v>99</v>
      </c>
      <c r="G245" s="35">
        <f t="shared" si="175"/>
        <v>0.53513513513513511</v>
      </c>
      <c r="H245" s="36">
        <v>36</v>
      </c>
      <c r="I245" s="35">
        <f t="shared" si="176"/>
        <v>0.19459459459459461</v>
      </c>
      <c r="J245" s="36">
        <v>5</v>
      </c>
      <c r="K245" s="35">
        <f t="shared" si="177"/>
        <v>2.7027027027027029E-2</v>
      </c>
      <c r="L245" s="34">
        <v>11</v>
      </c>
      <c r="M245" s="35">
        <f t="shared" si="178"/>
        <v>5.9459459459459463E-2</v>
      </c>
      <c r="N245" s="34">
        <v>2</v>
      </c>
      <c r="O245" s="37">
        <f t="shared" si="179"/>
        <v>1.0810810810810811E-2</v>
      </c>
      <c r="P245" s="34">
        <v>2</v>
      </c>
      <c r="Q245" s="37">
        <f t="shared" si="180"/>
        <v>1.0810810810810811E-2</v>
      </c>
      <c r="R245" s="34">
        <v>30</v>
      </c>
      <c r="S245" s="37">
        <f t="shared" si="181"/>
        <v>0.16216216216216217</v>
      </c>
      <c r="T245" s="38">
        <f t="shared" si="182"/>
        <v>185</v>
      </c>
      <c r="U245" s="34">
        <v>5</v>
      </c>
      <c r="V245" s="37">
        <f t="shared" si="183"/>
        <v>2.6178010471204188E-2</v>
      </c>
      <c r="W245" s="34">
        <v>1</v>
      </c>
      <c r="X245" s="37">
        <f t="shared" si="184"/>
        <v>5.235602094240838E-3</v>
      </c>
    </row>
    <row r="246" spans="1:24" ht="33.75" customHeight="1" x14ac:dyDescent="0.2">
      <c r="A246" s="25" t="s">
        <v>315</v>
      </c>
      <c r="B246" s="50" t="s">
        <v>304</v>
      </c>
      <c r="C246" s="42">
        <v>246</v>
      </c>
      <c r="D246" s="30" t="s">
        <v>315</v>
      </c>
      <c r="E246" s="25" t="s">
        <v>316</v>
      </c>
      <c r="F246" s="34">
        <v>108</v>
      </c>
      <c r="G246" s="35">
        <f t="shared" si="175"/>
        <v>0.48648648648648651</v>
      </c>
      <c r="H246" s="36">
        <v>19</v>
      </c>
      <c r="I246" s="35">
        <f t="shared" si="176"/>
        <v>8.5585585585585586E-2</v>
      </c>
      <c r="J246" s="36">
        <v>18</v>
      </c>
      <c r="K246" s="35">
        <f t="shared" si="177"/>
        <v>8.1081081081081086E-2</v>
      </c>
      <c r="L246" s="34">
        <v>10</v>
      </c>
      <c r="M246" s="35">
        <f t="shared" si="178"/>
        <v>4.5045045045045043E-2</v>
      </c>
      <c r="N246" s="34">
        <v>3</v>
      </c>
      <c r="O246" s="37">
        <f t="shared" si="179"/>
        <v>1.3513513513513514E-2</v>
      </c>
      <c r="P246" s="34">
        <v>8</v>
      </c>
      <c r="Q246" s="37">
        <f t="shared" si="180"/>
        <v>3.6036036036036036E-2</v>
      </c>
      <c r="R246" s="34">
        <v>56</v>
      </c>
      <c r="S246" s="37">
        <f t="shared" si="181"/>
        <v>0.25225225225225223</v>
      </c>
      <c r="T246" s="38">
        <f t="shared" si="182"/>
        <v>222</v>
      </c>
      <c r="U246" s="34">
        <v>23</v>
      </c>
      <c r="V246" s="37">
        <f t="shared" si="183"/>
        <v>9.3495934959349589E-2</v>
      </c>
      <c r="W246" s="34">
        <v>1</v>
      </c>
      <c r="X246" s="37">
        <f t="shared" si="184"/>
        <v>4.0650406504065045E-3</v>
      </c>
    </row>
    <row r="247" spans="1:24" ht="33.75" customHeight="1" x14ac:dyDescent="0.2">
      <c r="A247" s="25" t="s">
        <v>317</v>
      </c>
      <c r="B247" s="50" t="s">
        <v>304</v>
      </c>
      <c r="C247" s="42">
        <v>283</v>
      </c>
      <c r="D247" s="30" t="s">
        <v>317</v>
      </c>
      <c r="E247" s="25" t="s">
        <v>316</v>
      </c>
      <c r="F247" s="34">
        <v>161</v>
      </c>
      <c r="G247" s="35">
        <f t="shared" si="175"/>
        <v>0.60754716981132073</v>
      </c>
      <c r="H247" s="36">
        <v>27</v>
      </c>
      <c r="I247" s="35">
        <f t="shared" si="176"/>
        <v>0.10188679245283019</v>
      </c>
      <c r="J247" s="36">
        <v>10</v>
      </c>
      <c r="K247" s="35">
        <f t="shared" si="177"/>
        <v>3.7735849056603772E-2</v>
      </c>
      <c r="L247" s="34">
        <v>19</v>
      </c>
      <c r="M247" s="35">
        <f t="shared" si="178"/>
        <v>7.1698113207547168E-2</v>
      </c>
      <c r="N247" s="34">
        <v>0</v>
      </c>
      <c r="O247" s="37">
        <f t="shared" si="179"/>
        <v>0</v>
      </c>
      <c r="P247" s="34">
        <v>8</v>
      </c>
      <c r="Q247" s="37">
        <f t="shared" si="180"/>
        <v>3.0188679245283019E-2</v>
      </c>
      <c r="R247" s="34">
        <v>40</v>
      </c>
      <c r="S247" s="37">
        <f t="shared" si="181"/>
        <v>0.15094339622641509</v>
      </c>
      <c r="T247" s="38">
        <f t="shared" si="182"/>
        <v>265</v>
      </c>
      <c r="U247" s="34">
        <v>16</v>
      </c>
      <c r="V247" s="37">
        <f t="shared" si="183"/>
        <v>5.6537102473498232E-2</v>
      </c>
      <c r="W247" s="34">
        <v>2</v>
      </c>
      <c r="X247" s="37">
        <f t="shared" si="184"/>
        <v>7.0671378091872791E-3</v>
      </c>
    </row>
    <row r="248" spans="1:24" ht="33.75" customHeight="1" x14ac:dyDescent="0.2">
      <c r="A248" s="25" t="s">
        <v>318</v>
      </c>
      <c r="B248" s="50" t="s">
        <v>304</v>
      </c>
      <c r="C248" s="42">
        <v>423</v>
      </c>
      <c r="D248" s="30" t="s">
        <v>318</v>
      </c>
      <c r="E248" s="25" t="s">
        <v>319</v>
      </c>
      <c r="F248" s="34">
        <v>287</v>
      </c>
      <c r="G248" s="35">
        <f t="shared" si="175"/>
        <v>0.69491525423728817</v>
      </c>
      <c r="H248" s="36">
        <v>68</v>
      </c>
      <c r="I248" s="35">
        <f t="shared" si="176"/>
        <v>0.16464891041162227</v>
      </c>
      <c r="J248" s="36">
        <v>10</v>
      </c>
      <c r="K248" s="35">
        <f t="shared" si="177"/>
        <v>2.4213075060532687E-2</v>
      </c>
      <c r="L248" s="34">
        <v>20</v>
      </c>
      <c r="M248" s="35">
        <f t="shared" si="178"/>
        <v>4.8426150121065374E-2</v>
      </c>
      <c r="N248" s="34">
        <v>1</v>
      </c>
      <c r="O248" s="37">
        <f t="shared" si="179"/>
        <v>2.4213075060532689E-3</v>
      </c>
      <c r="P248" s="34">
        <v>10</v>
      </c>
      <c r="Q248" s="37">
        <f t="shared" si="180"/>
        <v>2.4213075060532687E-2</v>
      </c>
      <c r="R248" s="34">
        <v>17</v>
      </c>
      <c r="S248" s="37">
        <f t="shared" si="181"/>
        <v>4.1162227602905568E-2</v>
      </c>
      <c r="T248" s="38">
        <f t="shared" si="182"/>
        <v>413</v>
      </c>
      <c r="U248" s="34">
        <v>8</v>
      </c>
      <c r="V248" s="37">
        <f t="shared" si="183"/>
        <v>1.8912529550827423E-2</v>
      </c>
      <c r="W248" s="34">
        <v>2</v>
      </c>
      <c r="X248" s="37">
        <f t="shared" si="184"/>
        <v>4.7281323877068557E-3</v>
      </c>
    </row>
    <row r="249" spans="1:24" ht="33.75" customHeight="1" x14ac:dyDescent="0.2">
      <c r="A249" s="25" t="s">
        <v>320</v>
      </c>
      <c r="B249" s="50" t="s">
        <v>304</v>
      </c>
      <c r="C249" s="42">
        <v>313</v>
      </c>
      <c r="D249" s="30" t="s">
        <v>320</v>
      </c>
      <c r="E249" s="25" t="s">
        <v>319</v>
      </c>
      <c r="F249" s="34">
        <v>205</v>
      </c>
      <c r="G249" s="35">
        <f t="shared" si="175"/>
        <v>0.67434210526315785</v>
      </c>
      <c r="H249" s="36">
        <v>57</v>
      </c>
      <c r="I249" s="35">
        <f t="shared" si="176"/>
        <v>0.1875</v>
      </c>
      <c r="J249" s="36">
        <v>14</v>
      </c>
      <c r="K249" s="35">
        <f t="shared" si="177"/>
        <v>4.6052631578947366E-2</v>
      </c>
      <c r="L249" s="34">
        <v>8</v>
      </c>
      <c r="M249" s="35">
        <f t="shared" si="178"/>
        <v>2.6315789473684209E-2</v>
      </c>
      <c r="N249" s="34">
        <v>0</v>
      </c>
      <c r="O249" s="37">
        <f t="shared" si="179"/>
        <v>0</v>
      </c>
      <c r="P249" s="34">
        <v>12</v>
      </c>
      <c r="Q249" s="37">
        <f t="shared" si="180"/>
        <v>3.9473684210526314E-2</v>
      </c>
      <c r="R249" s="34">
        <v>8</v>
      </c>
      <c r="S249" s="37">
        <f t="shared" si="181"/>
        <v>2.6315789473684209E-2</v>
      </c>
      <c r="T249" s="38">
        <f t="shared" si="182"/>
        <v>304</v>
      </c>
      <c r="U249" s="34">
        <v>6</v>
      </c>
      <c r="V249" s="37">
        <f t="shared" si="183"/>
        <v>1.9169329073482427E-2</v>
      </c>
      <c r="W249" s="34">
        <v>3</v>
      </c>
      <c r="X249" s="37">
        <f t="shared" si="184"/>
        <v>9.5846645367412137E-3</v>
      </c>
    </row>
    <row r="250" spans="1:24" s="3" customFormat="1" ht="20" hidden="1" customHeight="1" x14ac:dyDescent="0.2">
      <c r="A250" s="2"/>
      <c r="B250" s="6"/>
      <c r="C250" s="15"/>
      <c r="D250" s="10"/>
      <c r="E250" s="6"/>
      <c r="F250" s="5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s="3" customFormat="1" ht="20" hidden="1" customHeight="1" x14ac:dyDescent="0.2">
      <c r="A251" s="2"/>
      <c r="B251" s="2"/>
      <c r="C251" s="13"/>
      <c r="D251" s="7"/>
      <c r="E251" s="2"/>
      <c r="F251" s="1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s="3" customFormat="1" ht="20" hidden="1" customHeight="1" x14ac:dyDescent="0.2">
      <c r="A252" s="1" t="s">
        <v>321</v>
      </c>
      <c r="B252" s="1"/>
      <c r="C252" s="12"/>
      <c r="D252" s="1" t="s">
        <v>321</v>
      </c>
      <c r="E252" s="1"/>
      <c r="F252" s="1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s="3" customFormat="1" ht="20" hidden="1" customHeight="1" x14ac:dyDescent="0.2">
      <c r="A253" s="4" t="s">
        <v>2</v>
      </c>
      <c r="B253" s="4"/>
      <c r="C253" s="13"/>
      <c r="D253" s="8" t="s">
        <v>2</v>
      </c>
      <c r="E253" s="4" t="s">
        <v>3</v>
      </c>
      <c r="F253" s="1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s="43" customFormat="1" ht="20" customHeight="1" x14ac:dyDescent="0.2">
      <c r="A254" s="39"/>
      <c r="B254" s="19" t="s">
        <v>383</v>
      </c>
      <c r="C254" s="20">
        <f>SUBTOTAL(9,C239:C253)</f>
        <v>2837</v>
      </c>
      <c r="D254" s="19"/>
      <c r="E254" s="19" t="s">
        <v>370</v>
      </c>
      <c r="F254" s="20">
        <f>SUBTOTAL(9,F239:F253)</f>
        <v>1550</v>
      </c>
      <c r="G254" s="21">
        <f>((F254)/C254)</f>
        <v>0.54635178004934792</v>
      </c>
      <c r="H254" s="20">
        <f t="shared" ref="H254:W254" si="185">SUBTOTAL(9,H239:H253)</f>
        <v>397</v>
      </c>
      <c r="I254" s="21">
        <f>((H254)/C254)</f>
        <v>0.1399365526965104</v>
      </c>
      <c r="J254" s="20">
        <f t="shared" si="185"/>
        <v>144</v>
      </c>
      <c r="K254" s="21">
        <f>((J254)/C254)</f>
        <v>5.0757842791681357E-2</v>
      </c>
      <c r="L254" s="20">
        <f t="shared" si="185"/>
        <v>157</v>
      </c>
      <c r="M254" s="21">
        <f>((L254)/C254)</f>
        <v>5.534014804370814E-2</v>
      </c>
      <c r="N254" s="20">
        <f t="shared" si="185"/>
        <v>64</v>
      </c>
      <c r="O254" s="22">
        <f>((N254)/C254)</f>
        <v>2.2559041240747268E-2</v>
      </c>
      <c r="P254" s="20">
        <f t="shared" si="185"/>
        <v>136</v>
      </c>
      <c r="Q254" s="22">
        <f>((P254)/C254)</f>
        <v>4.7937962636587943E-2</v>
      </c>
      <c r="R254" s="20">
        <f t="shared" si="185"/>
        <v>223</v>
      </c>
      <c r="S254" s="22">
        <f>((R254)/C254)</f>
        <v>7.8604159323228756E-2</v>
      </c>
      <c r="T254" s="23">
        <f>(F254+H254+J254+L254+N254+P254+R254)</f>
        <v>2671</v>
      </c>
      <c r="U254" s="20">
        <f t="shared" si="185"/>
        <v>136</v>
      </c>
      <c r="V254" s="22">
        <f t="shared" ref="V254" si="186">((U254)/C254)</f>
        <v>4.7937962636587943E-2</v>
      </c>
      <c r="W254" s="20">
        <f t="shared" si="185"/>
        <v>30</v>
      </c>
      <c r="X254" s="22">
        <f t="shared" ref="X254" si="187">((W254)/C254)</f>
        <v>1.0574550581600282E-2</v>
      </c>
    </row>
    <row r="255" spans="1:24" ht="33.75" customHeight="1" x14ac:dyDescent="0.2">
      <c r="A255" s="25" t="s">
        <v>322</v>
      </c>
      <c r="B255" s="50" t="s">
        <v>321</v>
      </c>
      <c r="C255" s="42">
        <v>130</v>
      </c>
      <c r="D255" s="30" t="s">
        <v>322</v>
      </c>
      <c r="E255" s="25" t="s">
        <v>323</v>
      </c>
      <c r="F255" s="34">
        <v>84</v>
      </c>
      <c r="G255" s="35">
        <f t="shared" ref="G255:G266" si="188">((F255)/T255)</f>
        <v>0.65116279069767447</v>
      </c>
      <c r="H255" s="36">
        <v>22</v>
      </c>
      <c r="I255" s="35">
        <f t="shared" ref="I255:I266" si="189">((H255)/T255)</f>
        <v>0.17054263565891473</v>
      </c>
      <c r="J255" s="36">
        <v>5</v>
      </c>
      <c r="K255" s="35">
        <f t="shared" ref="K255:K266" si="190">((J255)/T255)</f>
        <v>3.875968992248062E-2</v>
      </c>
      <c r="L255" s="34">
        <v>3</v>
      </c>
      <c r="M255" s="35">
        <f t="shared" ref="M255:M266" si="191">((L255)/T255)</f>
        <v>2.3255813953488372E-2</v>
      </c>
      <c r="N255" s="34">
        <v>3</v>
      </c>
      <c r="O255" s="37">
        <f t="shared" ref="O255:O266" si="192">((N255)/T255)</f>
        <v>2.3255813953488372E-2</v>
      </c>
      <c r="P255" s="34">
        <v>6</v>
      </c>
      <c r="Q255" s="37">
        <f t="shared" ref="Q255:Q266" si="193">((P255)/T255)</f>
        <v>4.6511627906976744E-2</v>
      </c>
      <c r="R255" s="34">
        <v>6</v>
      </c>
      <c r="S255" s="37">
        <f t="shared" ref="S255:S266" si="194">((R255)/T255)</f>
        <v>4.6511627906976744E-2</v>
      </c>
      <c r="T255" s="38">
        <f t="shared" ref="T255:T266" si="195">SUBTOTAL(9,F255,H255,J255,L255,N255,P255,R255)</f>
        <v>129</v>
      </c>
      <c r="U255" s="34">
        <v>1</v>
      </c>
      <c r="V255" s="37">
        <f t="shared" ref="V255:V266" si="196">((U255)/C255)</f>
        <v>7.6923076923076927E-3</v>
      </c>
      <c r="W255" s="34">
        <v>0</v>
      </c>
      <c r="X255" s="37">
        <f t="shared" ref="X255:X266" si="197">((W255)/C255)</f>
        <v>0</v>
      </c>
    </row>
    <row r="256" spans="1:24" ht="33.75" customHeight="1" x14ac:dyDescent="0.2">
      <c r="A256" s="25" t="s">
        <v>324</v>
      </c>
      <c r="B256" s="50" t="s">
        <v>321</v>
      </c>
      <c r="C256" s="42">
        <v>200</v>
      </c>
      <c r="D256" s="30" t="s">
        <v>324</v>
      </c>
      <c r="E256" s="25" t="s">
        <v>323</v>
      </c>
      <c r="F256" s="34">
        <v>131</v>
      </c>
      <c r="G256" s="35">
        <f t="shared" si="188"/>
        <v>0.6649746192893401</v>
      </c>
      <c r="H256" s="36">
        <v>26</v>
      </c>
      <c r="I256" s="35">
        <f t="shared" si="189"/>
        <v>0.13197969543147209</v>
      </c>
      <c r="J256" s="36">
        <v>6</v>
      </c>
      <c r="K256" s="35">
        <f t="shared" si="190"/>
        <v>3.0456852791878174E-2</v>
      </c>
      <c r="L256" s="34">
        <v>12</v>
      </c>
      <c r="M256" s="35">
        <f t="shared" si="191"/>
        <v>6.0913705583756347E-2</v>
      </c>
      <c r="N256" s="34">
        <v>7</v>
      </c>
      <c r="O256" s="37">
        <f t="shared" si="192"/>
        <v>3.553299492385787E-2</v>
      </c>
      <c r="P256" s="34">
        <v>8</v>
      </c>
      <c r="Q256" s="37">
        <f t="shared" si="193"/>
        <v>4.060913705583756E-2</v>
      </c>
      <c r="R256" s="34">
        <v>7</v>
      </c>
      <c r="S256" s="37">
        <f t="shared" si="194"/>
        <v>3.553299492385787E-2</v>
      </c>
      <c r="T256" s="38">
        <f t="shared" si="195"/>
        <v>197</v>
      </c>
      <c r="U256" s="34">
        <v>3</v>
      </c>
      <c r="V256" s="37">
        <f t="shared" si="196"/>
        <v>1.4999999999999999E-2</v>
      </c>
      <c r="W256" s="34">
        <v>0</v>
      </c>
      <c r="X256" s="37">
        <f t="shared" si="197"/>
        <v>0</v>
      </c>
    </row>
    <row r="257" spans="1:24" ht="33.75" customHeight="1" x14ac:dyDescent="0.2">
      <c r="A257" s="25" t="s">
        <v>325</v>
      </c>
      <c r="B257" s="50" t="s">
        <v>321</v>
      </c>
      <c r="C257" s="42">
        <v>118</v>
      </c>
      <c r="D257" s="30" t="s">
        <v>325</v>
      </c>
      <c r="E257" s="25" t="s">
        <v>326</v>
      </c>
      <c r="F257" s="34">
        <v>70</v>
      </c>
      <c r="G257" s="35">
        <f t="shared" si="188"/>
        <v>0.64814814814814814</v>
      </c>
      <c r="H257" s="36">
        <v>11</v>
      </c>
      <c r="I257" s="35">
        <f t="shared" si="189"/>
        <v>0.10185185185185185</v>
      </c>
      <c r="J257" s="36">
        <v>4</v>
      </c>
      <c r="K257" s="35">
        <f t="shared" si="190"/>
        <v>3.7037037037037035E-2</v>
      </c>
      <c r="L257" s="34">
        <v>8</v>
      </c>
      <c r="M257" s="35">
        <f t="shared" si="191"/>
        <v>7.407407407407407E-2</v>
      </c>
      <c r="N257" s="34">
        <v>4</v>
      </c>
      <c r="O257" s="37">
        <f t="shared" si="192"/>
        <v>3.7037037037037035E-2</v>
      </c>
      <c r="P257" s="34">
        <v>1</v>
      </c>
      <c r="Q257" s="37">
        <f t="shared" si="193"/>
        <v>9.2592592592592587E-3</v>
      </c>
      <c r="R257" s="34">
        <v>10</v>
      </c>
      <c r="S257" s="37">
        <f t="shared" si="194"/>
        <v>9.2592592592592587E-2</v>
      </c>
      <c r="T257" s="38">
        <f t="shared" si="195"/>
        <v>108</v>
      </c>
      <c r="U257" s="34">
        <v>4</v>
      </c>
      <c r="V257" s="37">
        <f t="shared" si="196"/>
        <v>3.3898305084745763E-2</v>
      </c>
      <c r="W257" s="34">
        <v>6</v>
      </c>
      <c r="X257" s="37">
        <f t="shared" si="197"/>
        <v>5.0847457627118647E-2</v>
      </c>
    </row>
    <row r="258" spans="1:24" ht="33.75" customHeight="1" x14ac:dyDescent="0.2">
      <c r="A258" s="25" t="s">
        <v>345</v>
      </c>
      <c r="B258" s="50" t="s">
        <v>321</v>
      </c>
      <c r="C258" s="42">
        <v>114</v>
      </c>
      <c r="D258" s="30" t="s">
        <v>345</v>
      </c>
      <c r="E258" s="25" t="s">
        <v>327</v>
      </c>
      <c r="F258" s="34">
        <v>81</v>
      </c>
      <c r="G258" s="35">
        <f t="shared" si="188"/>
        <v>0.7168141592920354</v>
      </c>
      <c r="H258" s="36">
        <v>12</v>
      </c>
      <c r="I258" s="35">
        <f t="shared" si="189"/>
        <v>0.10619469026548672</v>
      </c>
      <c r="J258" s="36">
        <v>7</v>
      </c>
      <c r="K258" s="35">
        <f t="shared" si="190"/>
        <v>6.1946902654867256E-2</v>
      </c>
      <c r="L258" s="34">
        <v>3</v>
      </c>
      <c r="M258" s="35">
        <f t="shared" si="191"/>
        <v>2.6548672566371681E-2</v>
      </c>
      <c r="N258" s="34">
        <v>0</v>
      </c>
      <c r="O258" s="37">
        <f t="shared" si="192"/>
        <v>0</v>
      </c>
      <c r="P258" s="34">
        <v>4</v>
      </c>
      <c r="Q258" s="37">
        <f t="shared" si="193"/>
        <v>3.5398230088495575E-2</v>
      </c>
      <c r="R258" s="34">
        <v>6</v>
      </c>
      <c r="S258" s="37">
        <f t="shared" si="194"/>
        <v>5.3097345132743362E-2</v>
      </c>
      <c r="T258" s="38">
        <f t="shared" si="195"/>
        <v>113</v>
      </c>
      <c r="U258" s="34">
        <v>1</v>
      </c>
      <c r="V258" s="37">
        <f t="shared" si="196"/>
        <v>8.771929824561403E-3</v>
      </c>
      <c r="W258" s="34">
        <v>0</v>
      </c>
      <c r="X258" s="37">
        <f t="shared" si="197"/>
        <v>0</v>
      </c>
    </row>
    <row r="259" spans="1:24" ht="33.75" customHeight="1" x14ac:dyDescent="0.2">
      <c r="A259" s="25" t="s">
        <v>328</v>
      </c>
      <c r="B259" s="50" t="s">
        <v>321</v>
      </c>
      <c r="C259" s="42">
        <v>141</v>
      </c>
      <c r="D259" s="30" t="s">
        <v>328</v>
      </c>
      <c r="E259" s="25" t="s">
        <v>329</v>
      </c>
      <c r="F259" s="34">
        <v>91</v>
      </c>
      <c r="G259" s="35">
        <f t="shared" si="188"/>
        <v>0.66911764705882348</v>
      </c>
      <c r="H259" s="36">
        <v>27</v>
      </c>
      <c r="I259" s="35">
        <f t="shared" si="189"/>
        <v>0.19852941176470587</v>
      </c>
      <c r="J259" s="36">
        <v>2</v>
      </c>
      <c r="K259" s="35">
        <f t="shared" si="190"/>
        <v>1.4705882352941176E-2</v>
      </c>
      <c r="L259" s="34">
        <v>2</v>
      </c>
      <c r="M259" s="35">
        <f t="shared" si="191"/>
        <v>1.4705882352941176E-2</v>
      </c>
      <c r="N259" s="34">
        <v>0</v>
      </c>
      <c r="O259" s="37">
        <f t="shared" si="192"/>
        <v>0</v>
      </c>
      <c r="P259" s="34">
        <v>7</v>
      </c>
      <c r="Q259" s="37">
        <f t="shared" si="193"/>
        <v>5.1470588235294115E-2</v>
      </c>
      <c r="R259" s="34">
        <v>7</v>
      </c>
      <c r="S259" s="37">
        <f t="shared" si="194"/>
        <v>5.1470588235294115E-2</v>
      </c>
      <c r="T259" s="38">
        <f t="shared" si="195"/>
        <v>136</v>
      </c>
      <c r="U259" s="34">
        <v>3</v>
      </c>
      <c r="V259" s="37">
        <f t="shared" si="196"/>
        <v>2.1276595744680851E-2</v>
      </c>
      <c r="W259" s="34">
        <v>2</v>
      </c>
      <c r="X259" s="37">
        <f t="shared" si="197"/>
        <v>1.4184397163120567E-2</v>
      </c>
    </row>
    <row r="260" spans="1:24" ht="33.75" customHeight="1" x14ac:dyDescent="0.2">
      <c r="A260" s="25" t="s">
        <v>330</v>
      </c>
      <c r="B260" s="50" t="s">
        <v>321</v>
      </c>
      <c r="C260" s="42">
        <v>185</v>
      </c>
      <c r="D260" s="30" t="s">
        <v>330</v>
      </c>
      <c r="E260" s="25" t="s">
        <v>331</v>
      </c>
      <c r="F260" s="34">
        <v>109</v>
      </c>
      <c r="G260" s="35">
        <f t="shared" si="188"/>
        <v>0.60555555555555551</v>
      </c>
      <c r="H260" s="36">
        <v>31</v>
      </c>
      <c r="I260" s="35">
        <f t="shared" si="189"/>
        <v>0.17222222222222222</v>
      </c>
      <c r="J260" s="36">
        <v>19</v>
      </c>
      <c r="K260" s="35">
        <f t="shared" si="190"/>
        <v>0.10555555555555556</v>
      </c>
      <c r="L260" s="34">
        <v>4</v>
      </c>
      <c r="M260" s="35">
        <f t="shared" si="191"/>
        <v>2.2222222222222223E-2</v>
      </c>
      <c r="N260" s="34">
        <v>0</v>
      </c>
      <c r="O260" s="37">
        <f t="shared" si="192"/>
        <v>0</v>
      </c>
      <c r="P260" s="34">
        <v>11</v>
      </c>
      <c r="Q260" s="37">
        <f t="shared" si="193"/>
        <v>6.1111111111111109E-2</v>
      </c>
      <c r="R260" s="34">
        <v>6</v>
      </c>
      <c r="S260" s="37">
        <f t="shared" si="194"/>
        <v>3.3333333333333333E-2</v>
      </c>
      <c r="T260" s="38">
        <f t="shared" si="195"/>
        <v>180</v>
      </c>
      <c r="U260" s="34">
        <v>3</v>
      </c>
      <c r="V260" s="37">
        <f t="shared" si="196"/>
        <v>1.6216216216216217E-2</v>
      </c>
      <c r="W260" s="34">
        <v>2</v>
      </c>
      <c r="X260" s="37">
        <f t="shared" si="197"/>
        <v>1.0810810810810811E-2</v>
      </c>
    </row>
    <row r="261" spans="1:24" ht="33.75" customHeight="1" x14ac:dyDescent="0.2">
      <c r="A261" s="25" t="s">
        <v>332</v>
      </c>
      <c r="B261" s="50" t="s">
        <v>321</v>
      </c>
      <c r="C261" s="42">
        <v>189</v>
      </c>
      <c r="D261" s="30" t="s">
        <v>332</v>
      </c>
      <c r="E261" s="25" t="s">
        <v>333</v>
      </c>
      <c r="F261" s="34">
        <v>124</v>
      </c>
      <c r="G261" s="35">
        <f t="shared" si="188"/>
        <v>0.66666666666666663</v>
      </c>
      <c r="H261" s="36">
        <v>25</v>
      </c>
      <c r="I261" s="35">
        <f t="shared" si="189"/>
        <v>0.13440860215053763</v>
      </c>
      <c r="J261" s="36">
        <v>9</v>
      </c>
      <c r="K261" s="35">
        <f t="shared" si="190"/>
        <v>4.8387096774193547E-2</v>
      </c>
      <c r="L261" s="34">
        <v>7</v>
      </c>
      <c r="M261" s="35">
        <f t="shared" si="191"/>
        <v>3.7634408602150539E-2</v>
      </c>
      <c r="N261" s="34">
        <v>0</v>
      </c>
      <c r="O261" s="37">
        <f t="shared" si="192"/>
        <v>0</v>
      </c>
      <c r="P261" s="34">
        <v>9</v>
      </c>
      <c r="Q261" s="37">
        <f t="shared" si="193"/>
        <v>4.8387096774193547E-2</v>
      </c>
      <c r="R261" s="34">
        <v>12</v>
      </c>
      <c r="S261" s="37">
        <f t="shared" si="194"/>
        <v>6.4516129032258063E-2</v>
      </c>
      <c r="T261" s="38">
        <f t="shared" si="195"/>
        <v>186</v>
      </c>
      <c r="U261" s="34">
        <v>2</v>
      </c>
      <c r="V261" s="37">
        <f t="shared" si="196"/>
        <v>1.0582010582010581E-2</v>
      </c>
      <c r="W261" s="34">
        <v>1</v>
      </c>
      <c r="X261" s="37">
        <f t="shared" si="197"/>
        <v>5.2910052910052907E-3</v>
      </c>
    </row>
    <row r="262" spans="1:24" ht="33.75" customHeight="1" x14ac:dyDescent="0.2">
      <c r="A262" s="25" t="s">
        <v>334</v>
      </c>
      <c r="B262" s="50" t="s">
        <v>321</v>
      </c>
      <c r="C262" s="42">
        <v>261</v>
      </c>
      <c r="D262" s="30" t="s">
        <v>334</v>
      </c>
      <c r="E262" s="25" t="s">
        <v>335</v>
      </c>
      <c r="F262" s="34">
        <v>177</v>
      </c>
      <c r="G262" s="35">
        <f t="shared" si="188"/>
        <v>0.7165991902834008</v>
      </c>
      <c r="H262" s="36">
        <v>35</v>
      </c>
      <c r="I262" s="35">
        <f t="shared" si="189"/>
        <v>0.1417004048582996</v>
      </c>
      <c r="J262" s="36">
        <v>10</v>
      </c>
      <c r="K262" s="35">
        <f t="shared" si="190"/>
        <v>4.048582995951417E-2</v>
      </c>
      <c r="L262" s="34">
        <v>15</v>
      </c>
      <c r="M262" s="35">
        <f t="shared" si="191"/>
        <v>6.0728744939271252E-2</v>
      </c>
      <c r="N262" s="34">
        <v>1</v>
      </c>
      <c r="O262" s="37">
        <f t="shared" si="192"/>
        <v>4.048582995951417E-3</v>
      </c>
      <c r="P262" s="34">
        <v>2</v>
      </c>
      <c r="Q262" s="37">
        <f t="shared" si="193"/>
        <v>8.0971659919028341E-3</v>
      </c>
      <c r="R262" s="34">
        <v>7</v>
      </c>
      <c r="S262" s="37">
        <f t="shared" si="194"/>
        <v>2.8340080971659919E-2</v>
      </c>
      <c r="T262" s="38">
        <f t="shared" si="195"/>
        <v>247</v>
      </c>
      <c r="U262" s="34">
        <v>13</v>
      </c>
      <c r="V262" s="37">
        <f t="shared" si="196"/>
        <v>4.9808429118773943E-2</v>
      </c>
      <c r="W262" s="34">
        <v>1</v>
      </c>
      <c r="X262" s="37">
        <f t="shared" si="197"/>
        <v>3.8314176245210726E-3</v>
      </c>
    </row>
    <row r="263" spans="1:24" ht="33.75" customHeight="1" x14ac:dyDescent="0.2">
      <c r="A263" s="25" t="s">
        <v>346</v>
      </c>
      <c r="B263" s="50" t="s">
        <v>321</v>
      </c>
      <c r="C263" s="42">
        <v>249</v>
      </c>
      <c r="D263" s="30" t="s">
        <v>346</v>
      </c>
      <c r="E263" s="25" t="s">
        <v>336</v>
      </c>
      <c r="F263" s="34">
        <v>190</v>
      </c>
      <c r="G263" s="35">
        <f t="shared" si="188"/>
        <v>0.82251082251082253</v>
      </c>
      <c r="H263" s="36">
        <v>15</v>
      </c>
      <c r="I263" s="35">
        <f t="shared" si="189"/>
        <v>6.4935064935064929E-2</v>
      </c>
      <c r="J263" s="36">
        <v>7</v>
      </c>
      <c r="K263" s="35">
        <f t="shared" si="190"/>
        <v>3.0303030303030304E-2</v>
      </c>
      <c r="L263" s="34">
        <v>9</v>
      </c>
      <c r="M263" s="35">
        <f t="shared" si="191"/>
        <v>3.896103896103896E-2</v>
      </c>
      <c r="N263" s="34">
        <v>7</v>
      </c>
      <c r="O263" s="37">
        <f t="shared" si="192"/>
        <v>3.0303030303030304E-2</v>
      </c>
      <c r="P263" s="34">
        <v>1</v>
      </c>
      <c r="Q263" s="37">
        <f t="shared" si="193"/>
        <v>4.329004329004329E-3</v>
      </c>
      <c r="R263" s="34">
        <v>2</v>
      </c>
      <c r="S263" s="37">
        <f t="shared" si="194"/>
        <v>8.658008658008658E-3</v>
      </c>
      <c r="T263" s="38">
        <f t="shared" si="195"/>
        <v>231</v>
      </c>
      <c r="U263" s="34">
        <v>16</v>
      </c>
      <c r="V263" s="37">
        <f t="shared" si="196"/>
        <v>6.4257028112449793E-2</v>
      </c>
      <c r="W263" s="34">
        <v>2</v>
      </c>
      <c r="X263" s="37">
        <f t="shared" si="197"/>
        <v>8.0321285140562242E-3</v>
      </c>
    </row>
    <row r="264" spans="1:24" ht="33.75" customHeight="1" x14ac:dyDescent="0.2">
      <c r="A264" s="25" t="s">
        <v>337</v>
      </c>
      <c r="B264" s="50" t="s">
        <v>321</v>
      </c>
      <c r="C264" s="42">
        <v>183</v>
      </c>
      <c r="D264" s="30" t="s">
        <v>337</v>
      </c>
      <c r="E264" s="25" t="s">
        <v>338</v>
      </c>
      <c r="F264" s="34">
        <v>93</v>
      </c>
      <c r="G264" s="35">
        <f t="shared" si="188"/>
        <v>0.54069767441860461</v>
      </c>
      <c r="H264" s="36">
        <v>15</v>
      </c>
      <c r="I264" s="35">
        <f t="shared" si="189"/>
        <v>8.7209302325581398E-2</v>
      </c>
      <c r="J264" s="36">
        <v>25</v>
      </c>
      <c r="K264" s="35">
        <f t="shared" si="190"/>
        <v>0.14534883720930233</v>
      </c>
      <c r="L264" s="34">
        <v>17</v>
      </c>
      <c r="M264" s="35">
        <f t="shared" si="191"/>
        <v>9.8837209302325577E-2</v>
      </c>
      <c r="N264" s="34">
        <v>2</v>
      </c>
      <c r="O264" s="37">
        <f t="shared" si="192"/>
        <v>1.1627906976744186E-2</v>
      </c>
      <c r="P264" s="34">
        <v>13</v>
      </c>
      <c r="Q264" s="37">
        <f t="shared" si="193"/>
        <v>7.5581395348837205E-2</v>
      </c>
      <c r="R264" s="34">
        <v>7</v>
      </c>
      <c r="S264" s="37">
        <f t="shared" si="194"/>
        <v>4.0697674418604654E-2</v>
      </c>
      <c r="T264" s="38">
        <f t="shared" si="195"/>
        <v>172</v>
      </c>
      <c r="U264" s="34">
        <v>10</v>
      </c>
      <c r="V264" s="37">
        <f t="shared" si="196"/>
        <v>5.4644808743169397E-2</v>
      </c>
      <c r="W264" s="34">
        <v>1</v>
      </c>
      <c r="X264" s="37">
        <f t="shared" si="197"/>
        <v>5.4644808743169399E-3</v>
      </c>
    </row>
    <row r="265" spans="1:24" ht="33.75" customHeight="1" x14ac:dyDescent="0.2">
      <c r="A265" s="25" t="s">
        <v>339</v>
      </c>
      <c r="B265" s="50" t="s">
        <v>321</v>
      </c>
      <c r="C265" s="42">
        <v>286</v>
      </c>
      <c r="D265" s="30" t="s">
        <v>339</v>
      </c>
      <c r="E265" s="25" t="s">
        <v>340</v>
      </c>
      <c r="F265" s="34">
        <v>168</v>
      </c>
      <c r="G265" s="35">
        <f t="shared" si="188"/>
        <v>0.63396226415094337</v>
      </c>
      <c r="H265" s="36">
        <v>25</v>
      </c>
      <c r="I265" s="35">
        <f t="shared" si="189"/>
        <v>9.4339622641509441E-2</v>
      </c>
      <c r="J265" s="36">
        <v>12</v>
      </c>
      <c r="K265" s="35">
        <f t="shared" si="190"/>
        <v>4.5283018867924525E-2</v>
      </c>
      <c r="L265" s="34">
        <v>9</v>
      </c>
      <c r="M265" s="35">
        <f t="shared" si="191"/>
        <v>3.3962264150943396E-2</v>
      </c>
      <c r="N265" s="34">
        <v>4</v>
      </c>
      <c r="O265" s="37">
        <f t="shared" si="192"/>
        <v>1.509433962264151E-2</v>
      </c>
      <c r="P265" s="34">
        <v>13</v>
      </c>
      <c r="Q265" s="37">
        <f t="shared" si="193"/>
        <v>4.9056603773584909E-2</v>
      </c>
      <c r="R265" s="34">
        <v>34</v>
      </c>
      <c r="S265" s="37">
        <f t="shared" si="194"/>
        <v>0.12830188679245283</v>
      </c>
      <c r="T265" s="38">
        <f t="shared" si="195"/>
        <v>265</v>
      </c>
      <c r="U265" s="34">
        <v>18</v>
      </c>
      <c r="V265" s="37">
        <f t="shared" si="196"/>
        <v>6.2937062937062943E-2</v>
      </c>
      <c r="W265" s="34">
        <v>3</v>
      </c>
      <c r="X265" s="37">
        <f t="shared" si="197"/>
        <v>1.048951048951049E-2</v>
      </c>
    </row>
    <row r="266" spans="1:24" ht="33.75" customHeight="1" x14ac:dyDescent="0.2">
      <c r="A266" s="25" t="s">
        <v>341</v>
      </c>
      <c r="B266" s="50" t="s">
        <v>321</v>
      </c>
      <c r="C266" s="42">
        <v>131</v>
      </c>
      <c r="D266" s="30" t="s">
        <v>341</v>
      </c>
      <c r="E266" s="25" t="s">
        <v>342</v>
      </c>
      <c r="F266" s="34">
        <v>95</v>
      </c>
      <c r="G266" s="35">
        <f t="shared" si="188"/>
        <v>0.79166666666666663</v>
      </c>
      <c r="H266" s="36">
        <v>5</v>
      </c>
      <c r="I266" s="35">
        <f t="shared" si="189"/>
        <v>4.1666666666666664E-2</v>
      </c>
      <c r="J266" s="36">
        <v>11</v>
      </c>
      <c r="K266" s="35">
        <f t="shared" si="190"/>
        <v>9.166666666666666E-2</v>
      </c>
      <c r="L266" s="34">
        <v>5</v>
      </c>
      <c r="M266" s="35">
        <f t="shared" si="191"/>
        <v>4.1666666666666664E-2</v>
      </c>
      <c r="N266" s="34">
        <v>2</v>
      </c>
      <c r="O266" s="37">
        <f t="shared" si="192"/>
        <v>1.6666666666666666E-2</v>
      </c>
      <c r="P266" s="34">
        <v>0</v>
      </c>
      <c r="Q266" s="37">
        <f t="shared" si="193"/>
        <v>0</v>
      </c>
      <c r="R266" s="34">
        <v>2</v>
      </c>
      <c r="S266" s="37">
        <f t="shared" si="194"/>
        <v>1.6666666666666666E-2</v>
      </c>
      <c r="T266" s="38">
        <f t="shared" si="195"/>
        <v>120</v>
      </c>
      <c r="U266" s="34">
        <v>9</v>
      </c>
      <c r="V266" s="37">
        <f t="shared" si="196"/>
        <v>6.8702290076335881E-2</v>
      </c>
      <c r="W266" s="34">
        <v>2</v>
      </c>
      <c r="X266" s="37">
        <f t="shared" si="197"/>
        <v>1.5267175572519083E-2</v>
      </c>
    </row>
    <row r="267" spans="1:24" s="3" customFormat="1" ht="18" hidden="1" customHeight="1" x14ac:dyDescent="0.2">
      <c r="A267" s="2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s="43" customFormat="1" ht="20" customHeight="1" x14ac:dyDescent="0.2">
      <c r="A268" s="39"/>
      <c r="B268" s="19" t="s">
        <v>384</v>
      </c>
      <c r="C268" s="20">
        <f>SUBTOTAL(9,C253:C267)</f>
        <v>2187</v>
      </c>
      <c r="D268" s="19"/>
      <c r="E268" s="19" t="s">
        <v>370</v>
      </c>
      <c r="F268" s="20">
        <f>SUBTOTAL(9,F253:F267)</f>
        <v>1413</v>
      </c>
      <c r="G268" s="21">
        <f>((F268)/C268)</f>
        <v>0.64609053497942381</v>
      </c>
      <c r="H268" s="20">
        <f t="shared" ref="H268:W268" si="198">SUBTOTAL(9,H253:H267)</f>
        <v>249</v>
      </c>
      <c r="I268" s="21">
        <f>((H268)/C268)</f>
        <v>0.11385459533607682</v>
      </c>
      <c r="J268" s="20">
        <f t="shared" si="198"/>
        <v>117</v>
      </c>
      <c r="K268" s="21">
        <f>((J268)/C268)</f>
        <v>5.3497942386831275E-2</v>
      </c>
      <c r="L268" s="20">
        <f t="shared" si="198"/>
        <v>94</v>
      </c>
      <c r="M268" s="21">
        <f>((L268)/C268)</f>
        <v>4.2981252857796068E-2</v>
      </c>
      <c r="N268" s="20">
        <f t="shared" si="198"/>
        <v>30</v>
      </c>
      <c r="O268" s="22">
        <f>((N268)/C268)</f>
        <v>1.3717421124828532E-2</v>
      </c>
      <c r="P268" s="20">
        <f t="shared" si="198"/>
        <v>75</v>
      </c>
      <c r="Q268" s="22">
        <f>((P268)/C268)</f>
        <v>3.4293552812071332E-2</v>
      </c>
      <c r="R268" s="20">
        <f t="shared" si="198"/>
        <v>106</v>
      </c>
      <c r="S268" s="22">
        <f>((R268)/C268)</f>
        <v>4.8468221307727481E-2</v>
      </c>
      <c r="T268" s="23">
        <f>T255</f>
        <v>129</v>
      </c>
      <c r="U268" s="20">
        <f t="shared" si="198"/>
        <v>83</v>
      </c>
      <c r="V268" s="22">
        <f t="shared" ref="V268" si="199">((U268)/C268)</f>
        <v>3.7951531778692274E-2</v>
      </c>
      <c r="W268" s="20">
        <f t="shared" si="198"/>
        <v>20</v>
      </c>
      <c r="X268" s="22">
        <f t="shared" ref="X268" si="200">((W268)/C268)</f>
        <v>9.1449474165523556E-3</v>
      </c>
    </row>
    <row r="269" spans="1:24" s="43" customFormat="1" ht="20" customHeight="1" x14ac:dyDescent="0.2">
      <c r="B269" s="40" t="s">
        <v>369</v>
      </c>
      <c r="C269" s="41">
        <v>2747</v>
      </c>
      <c r="D269" s="39" t="s">
        <v>370</v>
      </c>
      <c r="E269" s="40" t="s">
        <v>369</v>
      </c>
      <c r="F269" s="41">
        <v>1072</v>
      </c>
      <c r="G269" s="60">
        <f t="shared" ref="G269" si="201">((F269)/T269)</f>
        <v>0.39762611275964393</v>
      </c>
      <c r="H269" s="61">
        <v>1015</v>
      </c>
      <c r="I269" s="60">
        <f t="shared" ref="I269" si="202">((H269)/T269)</f>
        <v>0.37648367952522255</v>
      </c>
      <c r="J269" s="61">
        <v>136</v>
      </c>
      <c r="K269" s="60">
        <f t="shared" ref="K269" si="203">((J269)/T269)</f>
        <v>5.0445103857566766E-2</v>
      </c>
      <c r="L269" s="41">
        <v>110</v>
      </c>
      <c r="M269" s="60">
        <f t="shared" ref="M269" si="204">((L269)/T269)</f>
        <v>4.0801186943620178E-2</v>
      </c>
      <c r="N269" s="41">
        <v>9</v>
      </c>
      <c r="O269" s="62">
        <f t="shared" ref="O269" si="205">((N269)/T269)</f>
        <v>3.3382789317507417E-3</v>
      </c>
      <c r="P269" s="41">
        <v>192</v>
      </c>
      <c r="Q269" s="62">
        <f t="shared" ref="Q269" si="206">((P269)/T269)</f>
        <v>7.1216617210682495E-2</v>
      </c>
      <c r="R269" s="41">
        <v>162</v>
      </c>
      <c r="S269" s="62">
        <f t="shared" ref="S269" si="207">((R269)/T269)</f>
        <v>6.0089020771513353E-2</v>
      </c>
      <c r="T269" s="41">
        <f t="shared" ref="T269" si="208">SUBTOTAL(9,F269,H269,J269,L269,N269,P269,R269)</f>
        <v>2696</v>
      </c>
      <c r="U269" s="41">
        <v>51</v>
      </c>
      <c r="V269" s="62">
        <f t="shared" ref="V269" si="209">((U269)/C269)</f>
        <v>1.8565708045140152E-2</v>
      </c>
      <c r="W269" s="41">
        <v>0</v>
      </c>
      <c r="X269" s="62">
        <f t="shared" ref="X269" si="210">((W269)/C269)</f>
        <v>0</v>
      </c>
    </row>
    <row r="270" spans="1:24" s="43" customFormat="1" ht="20" customHeight="1" x14ac:dyDescent="0.2">
      <c r="B270" s="19" t="s">
        <v>385</v>
      </c>
      <c r="C270" s="20">
        <f>SUBTOTAL(9,C10:C269)</f>
        <v>48624</v>
      </c>
      <c r="D270" s="18"/>
      <c r="E270" s="18"/>
      <c r="F270" s="20"/>
      <c r="G270" s="18"/>
      <c r="H270" s="63"/>
      <c r="I270" s="18"/>
      <c r="J270" s="63"/>
      <c r="K270" s="18"/>
      <c r="L270" s="20"/>
      <c r="M270" s="18"/>
      <c r="N270" s="20"/>
      <c r="O270" s="19"/>
      <c r="P270" s="20"/>
      <c r="Q270" s="19"/>
      <c r="R270" s="20"/>
      <c r="S270" s="19"/>
      <c r="T270" s="19"/>
      <c r="U270" s="20"/>
      <c r="V270" s="19"/>
      <c r="W270" s="20"/>
      <c r="X270" s="19"/>
    </row>
    <row r="271" spans="1:24" ht="20" hidden="1" customHeight="1" x14ac:dyDescent="0.2">
      <c r="B271" s="54" t="s">
        <v>370</v>
      </c>
    </row>
  </sheetData>
  <autoFilter ref="B9:E271" xr:uid="{00000000-0009-0000-0000-000000000000}">
    <filterColumn colId="0">
      <customFilters>
        <customFilter operator="notEqual" val=" "/>
      </customFilters>
    </filterColumn>
  </autoFilter>
  <mergeCells count="37">
    <mergeCell ref="C1:E2"/>
    <mergeCell ref="T3:T5"/>
    <mergeCell ref="Y6:Y8"/>
    <mergeCell ref="Y3:Y5"/>
    <mergeCell ref="B1:B2"/>
    <mergeCell ref="P3:Q5"/>
    <mergeCell ref="R3:S5"/>
    <mergeCell ref="W1:X2"/>
    <mergeCell ref="R1:S2"/>
    <mergeCell ref="Y1:Y2"/>
    <mergeCell ref="T1:T2"/>
    <mergeCell ref="P1:Q2"/>
    <mergeCell ref="F6:G8"/>
    <mergeCell ref="H6:I8"/>
    <mergeCell ref="J6:K8"/>
    <mergeCell ref="L6:M8"/>
    <mergeCell ref="F3:G5"/>
    <mergeCell ref="H3:I5"/>
    <mergeCell ref="J3:K5"/>
    <mergeCell ref="L3:M5"/>
    <mergeCell ref="N3:O5"/>
    <mergeCell ref="U1:V2"/>
    <mergeCell ref="C3:E8"/>
    <mergeCell ref="B3:B8"/>
    <mergeCell ref="W3:X5"/>
    <mergeCell ref="W6:X8"/>
    <mergeCell ref="R6:S8"/>
    <mergeCell ref="U3:V5"/>
    <mergeCell ref="U6:V8"/>
    <mergeCell ref="T6:T8"/>
    <mergeCell ref="N1:O2"/>
    <mergeCell ref="L1:M2"/>
    <mergeCell ref="F1:G2"/>
    <mergeCell ref="H1:I2"/>
    <mergeCell ref="J1:K2"/>
    <mergeCell ref="N6:O8"/>
    <mergeCell ref="P6:Q8"/>
  </mergeCells>
  <pageMargins left="0.69930555555555596" right="0.69930555555555596" top="0.75" bottom="0.75" header="0.3" footer="0.3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Comune</vt:lpstr>
      <vt:lpstr>Comune!OLE_LINK1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Giovanni Caudo</cp:lastModifiedBy>
  <cp:lastPrinted>2021-06-21T21:05:34Z</cp:lastPrinted>
  <dcterms:created xsi:type="dcterms:W3CDTF">2021-06-10T09:00:41Z</dcterms:created>
  <dcterms:modified xsi:type="dcterms:W3CDTF">2021-06-26T18:11:21Z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976CD02F33AAB2004223C560F43BC976</vt:lpwstr>
  </property>
  <property fmtid="{D5CDD505-2E9C-101B-9397-08002B2CF9AE}" pid="3" name="KSOProductBuildVer">
    <vt:lpwstr>2052-11.8.0</vt:lpwstr>
  </property>
</Properties>
</file>